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  <sheet name="01 02 Pol" sheetId="13" r:id="rId7"/>
  </sheets>
  <externalReferences>
    <externalReference r:id="rId8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Pol'!$A$1:$I$84</definedName>
    <definedName name="_xlnm.Print_Area" localSheetId="6">'01 02 Pol'!$A$1:$I$199</definedName>
    <definedName name="_xlnm.Print_Area" localSheetId="4">'Rekapitulace Objekt 01'!$A$1:$H$56</definedName>
    <definedName name="_xlnm.Print_Area" localSheetId="1">Stavba!$A$1:$J$62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58" i="1"/>
  <c r="J47"/>
  <c r="J46"/>
  <c r="J44"/>
  <c r="D56" i="11"/>
  <c r="H51"/>
  <c r="BC47"/>
  <c r="AO201" i="13"/>
  <c r="P19" i="11" s="1"/>
  <c r="H25" s="1"/>
  <c r="P22" s="1"/>
  <c r="P23" i="1" s="1"/>
  <c r="J29" s="1"/>
  <c r="J30" s="1"/>
  <c r="BA189" i="13"/>
  <c r="BA183"/>
  <c r="BA181"/>
  <c r="BA174"/>
  <c r="BA172"/>
  <c r="BA170"/>
  <c r="BA168"/>
  <c r="BA145"/>
  <c r="BA143"/>
  <c r="BA117"/>
  <c r="BA115"/>
  <c r="BA97"/>
  <c r="BA95"/>
  <c r="BA93"/>
  <c r="BA91"/>
  <c r="BA89"/>
  <c r="BA87"/>
  <c r="BA85"/>
  <c r="BA83"/>
  <c r="BA81"/>
  <c r="BA80"/>
  <c r="BA78"/>
  <c r="BA77"/>
  <c r="BA75"/>
  <c r="BA74"/>
  <c r="BA72"/>
  <c r="BA71"/>
  <c r="BA69"/>
  <c r="BA68"/>
  <c r="BA66"/>
  <c r="BA65"/>
  <c r="BA63"/>
  <c r="BA62"/>
  <c r="BA60"/>
  <c r="BA59"/>
  <c r="BA57"/>
  <c r="BA56"/>
  <c r="BA54"/>
  <c r="BA53"/>
  <c r="BA39"/>
  <c r="BA37"/>
  <c r="BA35"/>
  <c r="BA33"/>
  <c r="BA25"/>
  <c r="BA23"/>
  <c r="BA21"/>
  <c r="BA19"/>
  <c r="G9"/>
  <c r="F8" s="1"/>
  <c r="G10"/>
  <c r="G11"/>
  <c r="G12"/>
  <c r="G13"/>
  <c r="G14"/>
  <c r="G15"/>
  <c r="G16"/>
  <c r="G18"/>
  <c r="F17" s="1"/>
  <c r="G20"/>
  <c r="G22"/>
  <c r="G24"/>
  <c r="G26"/>
  <c r="G27"/>
  <c r="G28"/>
  <c r="G30"/>
  <c r="F29" s="1"/>
  <c r="J53" i="1" s="1"/>
  <c r="G31" i="13"/>
  <c r="G32"/>
  <c r="G34"/>
  <c r="G36"/>
  <c r="G38"/>
  <c r="G40"/>
  <c r="G41"/>
  <c r="G42"/>
  <c r="G43"/>
  <c r="G44"/>
  <c r="G45"/>
  <c r="G46"/>
  <c r="G47"/>
  <c r="G48"/>
  <c r="G49"/>
  <c r="G51"/>
  <c r="G52"/>
  <c r="G55"/>
  <c r="G58"/>
  <c r="G61"/>
  <c r="G64"/>
  <c r="G67"/>
  <c r="G70"/>
  <c r="G73"/>
  <c r="G76"/>
  <c r="G79"/>
  <c r="G82"/>
  <c r="G84"/>
  <c r="G86"/>
  <c r="G88"/>
  <c r="G90"/>
  <c r="G92"/>
  <c r="G94"/>
  <c r="G96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6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7"/>
  <c r="G138"/>
  <c r="G139"/>
  <c r="G140"/>
  <c r="G141"/>
  <c r="G142"/>
  <c r="G144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F164"/>
  <c r="G165"/>
  <c r="G167"/>
  <c r="G169"/>
  <c r="G171"/>
  <c r="G173"/>
  <c r="G175"/>
  <c r="G176"/>
  <c r="G177"/>
  <c r="G178"/>
  <c r="G180"/>
  <c r="G182"/>
  <c r="G184"/>
  <c r="G185"/>
  <c r="G186"/>
  <c r="G187"/>
  <c r="G188"/>
  <c r="G190"/>
  <c r="G191"/>
  <c r="G192"/>
  <c r="G193"/>
  <c r="G194"/>
  <c r="G195"/>
  <c r="G196"/>
  <c r="G197"/>
  <c r="G198"/>
  <c r="D45" i="11"/>
  <c r="H42"/>
  <c r="H41"/>
  <c r="H35"/>
  <c r="BC29"/>
  <c r="AO86" i="12"/>
  <c r="P18" i="11" s="1"/>
  <c r="BA77" i="12"/>
  <c r="BA60"/>
  <c r="BA52"/>
  <c r="BA46"/>
  <c r="BA44"/>
  <c r="BA42"/>
  <c r="BA40"/>
  <c r="BA38"/>
  <c r="BA31"/>
  <c r="BA19"/>
  <c r="BA16"/>
  <c r="BA15"/>
  <c r="BA14"/>
  <c r="BA13"/>
  <c r="F8"/>
  <c r="H31" i="11" s="1"/>
  <c r="G9" i="12"/>
  <c r="AN86" s="1"/>
  <c r="O18" i="11" s="1"/>
  <c r="G10" i="12"/>
  <c r="F11"/>
  <c r="H32" i="11" s="1"/>
  <c r="G12" i="12"/>
  <c r="F17"/>
  <c r="H33" i="11" s="1"/>
  <c r="G18" i="12"/>
  <c r="G20"/>
  <c r="F21"/>
  <c r="H34" i="11" s="1"/>
  <c r="G22" i="12"/>
  <c r="G23"/>
  <c r="G24"/>
  <c r="G25"/>
  <c r="G26"/>
  <c r="G27"/>
  <c r="F28"/>
  <c r="G29"/>
  <c r="G30"/>
  <c r="G33"/>
  <c r="G34"/>
  <c r="G35"/>
  <c r="G37"/>
  <c r="G39"/>
  <c r="G41"/>
  <c r="G43"/>
  <c r="G45"/>
  <c r="G47"/>
  <c r="G48"/>
  <c r="G50"/>
  <c r="G51"/>
  <c r="F49" s="1"/>
  <c r="H38" i="11" s="1"/>
  <c r="G53" i="12"/>
  <c r="G54"/>
  <c r="G56"/>
  <c r="F55" s="1"/>
  <c r="H39" i="11" s="1"/>
  <c r="G57" i="12"/>
  <c r="F58"/>
  <c r="H40" i="11" s="1"/>
  <c r="G59" i="12"/>
  <c r="G61"/>
  <c r="G62"/>
  <c r="G63"/>
  <c r="G64"/>
  <c r="F65"/>
  <c r="J57" i="1" s="1"/>
  <c r="G66" i="12"/>
  <c r="G67"/>
  <c r="G68"/>
  <c r="G69"/>
  <c r="G70"/>
  <c r="F71"/>
  <c r="G72"/>
  <c r="G74"/>
  <c r="G75"/>
  <c r="G76"/>
  <c r="G78"/>
  <c r="G79"/>
  <c r="G80"/>
  <c r="G82"/>
  <c r="F81" s="1"/>
  <c r="G83"/>
  <c r="D20" i="11"/>
  <c r="B7"/>
  <c r="B6"/>
  <c r="C1"/>
  <c r="B1"/>
  <c r="B1" i="9"/>
  <c r="C1"/>
  <c r="B7"/>
  <c r="B6"/>
  <c r="H49" i="11" l="1"/>
  <c r="G200" i="13"/>
  <c r="H19" i="11" s="1"/>
  <c r="J51" i="1"/>
  <c r="H55" i="11"/>
  <c r="H44"/>
  <c r="H50"/>
  <c r="J52" i="1"/>
  <c r="J61"/>
  <c r="J56"/>
  <c r="J55"/>
  <c r="J50"/>
  <c r="F166" i="13"/>
  <c r="H54" i="11" s="1"/>
  <c r="J45" i="1"/>
  <c r="J43"/>
  <c r="F136" i="13"/>
  <c r="H53" i="11" s="1"/>
  <c r="F73" i="12"/>
  <c r="G85"/>
  <c r="H18" i="11" s="1"/>
  <c r="F32" i="12"/>
  <c r="F50" i="13"/>
  <c r="AN201"/>
  <c r="O19" i="11" s="1"/>
  <c r="H23" s="1"/>
  <c r="H24" s="1"/>
  <c r="F179" i="13"/>
  <c r="F36" i="12"/>
  <c r="H26" i="11"/>
  <c r="J62" i="1" l="1"/>
  <c r="J60"/>
  <c r="H20" i="11"/>
  <c r="J23" i="1" s="1"/>
  <c r="J24" s="1"/>
  <c r="H52" i="11"/>
  <c r="H56" s="1"/>
  <c r="J54" i="1"/>
  <c r="H43" i="11"/>
  <c r="J59" i="1"/>
  <c r="H36" i="11"/>
  <c r="H45" s="1"/>
  <c r="J48" i="1"/>
  <c r="H37" i="11"/>
  <c r="J49" i="1"/>
  <c r="O22" i="11"/>
  <c r="O23" i="1" s="1"/>
  <c r="J27" s="1"/>
  <c r="J28" s="1"/>
  <c r="J31" s="1"/>
  <c r="H27" i="11"/>
</calcChain>
</file>

<file path=xl/sharedStrings.xml><?xml version="1.0" encoding="utf-8"?>
<sst xmlns="http://schemas.openxmlformats.org/spreadsheetml/2006/main" count="1307" uniqueCount="516">
  <si>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</si>
  <si>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</si>
  <si>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</si>
  <si>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</si>
  <si>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</si>
  <si>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</si>
  <si>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</si>
  <si>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</si>
  <si>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</si>
  <si>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</si>
  <si>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</si>
  <si>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</si>
  <si>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</si>
  <si>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</si>
  <si>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</si>
  <si>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</si>
  <si>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</si>
  <si>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</si>
  <si>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</si>
  <si>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</si>
  <si>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</si>
  <si>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</si>
  <si>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</si>
  <si>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</si>
  <si>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</si>
  <si>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</si>
  <si>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</si>
  <si>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</si>
  <si>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</si>
  <si>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</si>
  <si>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</si>
  <si>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</si>
  <si>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</si>
  <si>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</si>
  <si>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</si>
  <si>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</si>
  <si>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</si>
  <si>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</si>
  <si>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</si>
  <si>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</si>
  <si>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216022-18a</t>
  </si>
  <si>
    <t>Opravy ZTI v bytovém domě Pekařská 70</t>
  </si>
  <si>
    <t>Stavební objekt</t>
  </si>
  <si>
    <t>01</t>
  </si>
  <si>
    <t>Pekařská 70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</si>
  <si>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</si>
  <si>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</si>
  <si>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</si>
  <si>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</si>
  <si>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</si>
  <si>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</si>
  <si>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</si>
  <si>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</si>
  <si>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</si>
  <si>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</si>
  <si>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11</t>
  </si>
  <si>
    <t>Přípravné a přidružené práce</t>
  </si>
  <si>
    <t>2</t>
  </si>
  <si>
    <t>Základy a zvláštní zakládání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</si>
  <si>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</si>
  <si>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</si>
  <si>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</si>
  <si>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</si>
  <si>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</si>
  <si>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</si>
  <si>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96</t>
  </si>
  <si>
    <t>Bourání konstrukcí</t>
  </si>
  <si>
    <t>97</t>
  </si>
  <si>
    <t>Prorážení otvorů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</si>
  <si>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</si>
  <si>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</si>
  <si>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</si>
  <si>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</si>
  <si>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</si>
  <si>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</si>
  <si>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</si>
  <si>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</si>
  <si>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</si>
  <si>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</si>
  <si>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</si>
  <si>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</si>
  <si>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</si>
  <si>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</si>
  <si>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</si>
  <si>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</si>
  <si>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</si>
  <si>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</si>
  <si>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</si>
  <si>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suti a vybouraných hmot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</si>
  <si>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</si>
  <si>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</si>
  <si>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</si>
  <si>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</si>
  <si>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</si>
  <si>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</si>
  <si>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</si>
  <si>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</si>
  <si>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</si>
  <si>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</si>
  <si>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D.1.1 - architektonicky stavební část</t>
  </si>
  <si>
    <t>02</t>
  </si>
  <si>
    <t>D.1.4.a - ZTI, Vodovod a kanalizace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</si>
  <si>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</si>
  <si>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</si>
  <si>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</si>
  <si>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</si>
  <si>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</si>
  <si>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</si>
  <si>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</si>
  <si>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</si>
  <si>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</si>
  <si>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</si>
  <si>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11 01</t>
  </si>
  <si>
    <t>Průběžný a závěrečný úklid stavby</t>
  </si>
  <si>
    <t>soubor</t>
  </si>
  <si>
    <t>Vlastní</t>
  </si>
  <si>
    <t>POL_NEZ</t>
  </si>
  <si>
    <t>11 02</t>
  </si>
  <si>
    <t>Stavební přípomocné práce pro profese ZTI</t>
  </si>
  <si>
    <t>289902111R00</t>
  </si>
  <si>
    <t>Otlučení nebo odsekání omítek stěn</t>
  </si>
  <si>
    <t>m2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</si>
  <si>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</si>
  <si>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</si>
  <si>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</si>
  <si>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</si>
  <si>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342241115R00</t>
  </si>
  <si>
    <t>Dozdění zdiva z tvárnic a cihel do 300 mm</t>
  </si>
  <si>
    <t>Včetně pomocného lešení výšky do 1900 mm a pro zatížení do 1,5 kPa.</t>
  </si>
  <si>
    <t>342256351R00</t>
  </si>
  <si>
    <t>Příčka z tvárnic porobet. tl. 50 mm hlad. P2,5-450, obezdění van</t>
  </si>
  <si>
    <t>612403386R00</t>
  </si>
  <si>
    <t>Hrubá výplň rýh ve stěnách do 10x10cm maltou z SMS</t>
  </si>
  <si>
    <t>m</t>
  </si>
  <si>
    <t>612403388R00</t>
  </si>
  <si>
    <t>Hrubá výplň rýh ve stěnách do 15x15cm maltou z SMS</t>
  </si>
  <si>
    <t>612423621R00</t>
  </si>
  <si>
    <t>Omítka rýh stěn vápenná o šířce do 30 cm, hladká</t>
  </si>
  <si>
    <t>612423631R00</t>
  </si>
  <si>
    <t>Omítka rýh stěn vápenná šířky do 30 cm, štuková</t>
  </si>
  <si>
    <t>61 01</t>
  </si>
  <si>
    <t>Felxibilní spárovací hmota chemicky a vodě odolná</t>
  </si>
  <si>
    <t xml:space="preserve">m2    </t>
  </si>
  <si>
    <t>612135101R01</t>
  </si>
  <si>
    <t>Hrubá výplň rýh ve stěnách do 20x20cm maltou z SMS</t>
  </si>
  <si>
    <t>631311121R00</t>
  </si>
  <si>
    <t>Doplnění mazanin betonem do 1 m2, do tl. 8 cm</t>
  </si>
  <si>
    <t>m3</t>
  </si>
  <si>
    <t>632419115RT1</t>
  </si>
  <si>
    <t>Samonivelač. stěrka BASF,ruční zpracování tl.15 mm, cementová podlahová stěrka Mastertop 515</t>
  </si>
  <si>
    <t>Samonivelační hmota k opravě a vyrovnání nerovností od 0,5 - 15 mm na betonových, cementových a anhydritových potěrech před pokládáním koberců, PVC, linolea, dlažeb, korku a plovoucích podlah.</t>
  </si>
  <si>
    <t>962032231R00</t>
  </si>
  <si>
    <t>Bourání zdiva z cihel pálených na MVC</t>
  </si>
  <si>
    <t>965041331R00</t>
  </si>
  <si>
    <t>Bourání mazanin škvárobet. tl.10 cm, pl. 4 m2</t>
  </si>
  <si>
    <t>965081213</t>
  </si>
  <si>
    <t>Bourání podlah z dlaždic keramických nebo xylolitových tl do 10 mm plochy přes 1 m2</t>
  </si>
  <si>
    <t>973031345R00</t>
  </si>
  <si>
    <t>Vysekání kapes zeď cih. MVC pl. 0,25 m2, hl. 30 cm, pro osazení vodoměru</t>
  </si>
  <si>
    <t>kus</t>
  </si>
  <si>
    <t>Včetně pomocného lešení o výšce podlahy do 1900 mm a pro zatížení do 1,5 kPa  (150 kg/m2).</t>
  </si>
  <si>
    <t>973031346R00</t>
  </si>
  <si>
    <t>Vysekání kapes zeď cih. MVC pl. 0,25 m2, hl. 45 cm, pro osazení hydrantů</t>
  </si>
  <si>
    <t>974031164R00</t>
  </si>
  <si>
    <t>Vysekání rýh zeď cihelná, podlaha a stropní k-ce do hloubky 150 mm a šířky 150 mm</t>
  </si>
  <si>
    <t>974031253R00</t>
  </si>
  <si>
    <t>Vysekání rýh zeď cihelná, podlaha a stropní k-ce do hloubky 100 mm a šířky 100 mm</t>
  </si>
  <si>
    <t>974031285R00</t>
  </si>
  <si>
    <t>Vysekání rýh zeď cihelná, podlaha a stropní k-ce do hloubky 200 mm a šířky 300 mm</t>
  </si>
  <si>
    <t>979097011R00</t>
  </si>
  <si>
    <t>Pronájem kontejneru 4 t</t>
  </si>
  <si>
    <t xml:space="preserve">den   </t>
  </si>
  <si>
    <t>978059541</t>
  </si>
  <si>
    <t xml:space="preserve">Odsekání a odebráni obkladů stěn z vnitřních obkládaček plochy přes 1 m2 </t>
  </si>
  <si>
    <t>711212111R00</t>
  </si>
  <si>
    <t>Penetrace podkladu nátěrem</t>
  </si>
  <si>
    <t>711212002R00</t>
  </si>
  <si>
    <t>Hydroizolační povlak - nátěr nebo stěrka, proti vlhkosti a tlakové vodě</t>
  </si>
  <si>
    <t>dvouvrstvá</t>
  </si>
  <si>
    <t>711212601R00</t>
  </si>
  <si>
    <t>Těsnicí pás do spoje podlaha - stěna</t>
  </si>
  <si>
    <t>711212602R00</t>
  </si>
  <si>
    <t>Těsnicí roh vnější, vnitřní do spoje podlaha-stěna</t>
  </si>
  <si>
    <t>725980113R00</t>
  </si>
  <si>
    <t>Dvířka vanová 300 x 300 mm</t>
  </si>
  <si>
    <t>725 01</t>
  </si>
  <si>
    <t>Revizní dvířka 300 x 300 mm, včetně osazení rámu a prošroubování</t>
  </si>
  <si>
    <t>771578011R00</t>
  </si>
  <si>
    <t>Spára podlaha - stěna, silikonem</t>
  </si>
  <si>
    <t>vč. dodávky a montáže silikonu.</t>
  </si>
  <si>
    <t>597612900</t>
  </si>
  <si>
    <t>Dlažba keramická, 300x300x8 mm, mat pro interiér</t>
  </si>
  <si>
    <t>771571116</t>
  </si>
  <si>
    <t>Montáž podlah z keramických dlaždic režných hladkých do malty do 25 ks/m2</t>
  </si>
  <si>
    <t>998771203R00</t>
  </si>
  <si>
    <t>Přesun hmot pro podlahy z dlaždic, výšky do 24 m</t>
  </si>
  <si>
    <t xml:space="preserve">t     </t>
  </si>
  <si>
    <t>998771293R00</t>
  </si>
  <si>
    <t>Příplatek zvětš. přesun, podl. z dlaždic do 500 m</t>
  </si>
  <si>
    <t>597610000</t>
  </si>
  <si>
    <t>Obklad keramický, 250x400x7 mm, h=1,6m, pro interiér, lesk</t>
  </si>
  <si>
    <t>597610000R01</t>
  </si>
  <si>
    <t>Obklad keramický, 250x400x7 mm, h=2,05m, pro interiér, lesk</t>
  </si>
  <si>
    <t>781471115</t>
  </si>
  <si>
    <t>Montáž obkladů vnitřních keramických hladkých do 25 ks/m2 kladených do malty</t>
  </si>
  <si>
    <t>998781103R00</t>
  </si>
  <si>
    <t>Přesun hmot pro obklady keramické, výšky do 24 m</t>
  </si>
  <si>
    <t>t</t>
  </si>
  <si>
    <t>998781193R00</t>
  </si>
  <si>
    <t>Příplatek zvětš. přesun, obkl. keramické do 500 m</t>
  </si>
  <si>
    <t>784165432R00</t>
  </si>
  <si>
    <t>Malba tek. otěruvzdorná, bělost 92%, bílá, bez pen. 2x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</si>
  <si>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</si>
  <si>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</si>
  <si>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</si>
  <si>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</si>
  <si>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</si>
  <si>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</si>
  <si>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</si>
  <si>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</si>
  <si>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</si>
  <si>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</si>
  <si>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</si>
  <si>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979999999R00</t>
  </si>
  <si>
    <t>Poplatek za skládku 10 % příměsí - DUFONEV Brno</t>
  </si>
  <si>
    <t>VRN1</t>
  </si>
  <si>
    <t>Zábor za plochu kontejneru 10m2 hrazený městu</t>
  </si>
  <si>
    <t>VRN2</t>
  </si>
  <si>
    <t>Správní poplatek k vyřízení ZUK</t>
  </si>
  <si>
    <t>Celkem za objekt</t>
  </si>
  <si>
    <t/>
  </si>
  <si>
    <t>Rekapitulace soupisu</t>
  </si>
  <si>
    <t>Stavební díl</t>
  </si>
  <si>
    <t>Celkem soupis</t>
  </si>
  <si>
    <t>713 01</t>
  </si>
  <si>
    <t>Tepelná izolace z minerálních vláken s AL polepem, tl. 20 mm, d 50 mm</t>
  </si>
  <si>
    <t>713 02</t>
  </si>
  <si>
    <t>Tepelná izolace z minerálních vláken s AL polepem, tl. 20 mm, d 40 mm</t>
  </si>
  <si>
    <t>713 03</t>
  </si>
  <si>
    <t>Tepelná izolace z minerálních vláken s AL polepem, tl. 40 mm, d 20 mm</t>
  </si>
  <si>
    <t>713 05</t>
  </si>
  <si>
    <t>Tepelná izolace z minerálních vláken s AL polepem, tl. 40 mm, d 32 mm</t>
  </si>
  <si>
    <t>713 08</t>
  </si>
  <si>
    <t>Tepelná izolace z minerálních vláken s AL polepem, tl. 50 mm, d 40 mm</t>
  </si>
  <si>
    <t>713 09</t>
  </si>
  <si>
    <t>Tepelná izolace z minerálních vláken s AL polepem, tl. 50 mm, d 50 mm</t>
  </si>
  <si>
    <t>998713203R00</t>
  </si>
  <si>
    <t>Přesun hmot pro izolace tepelné, výšky do 24 m</t>
  </si>
  <si>
    <t>998713293R00</t>
  </si>
  <si>
    <t>Příplatek zvětš. přesun, izolace tepelné do 500 m</t>
  </si>
  <si>
    <t>722130233R00</t>
  </si>
  <si>
    <t>Potrubí z trub.závit.pozink.svařovan. 11343,DN 25</t>
  </si>
  <si>
    <t>Potrubí včetně tvarovek a zednických výpomocí.</t>
  </si>
  <si>
    <t>722130234R00</t>
  </si>
  <si>
    <t>Potrubí z trub.závit.pozink.svařovan. 11343,DN 32</t>
  </si>
  <si>
    <t>722130235R00</t>
  </si>
  <si>
    <t>Potrubí z trub.závit.pozink.svařovan. 11343,DN 40</t>
  </si>
  <si>
    <t>722130236R00</t>
  </si>
  <si>
    <t>Potrubí z trub.závit.pozink.svařovan. 11343,DN 50</t>
  </si>
  <si>
    <t>722254201RT4</t>
  </si>
  <si>
    <t>Hydrantový systém, box s plnými dveřmi, průměr 19/30, stálotvará hadice</t>
  </si>
  <si>
    <t>722 16</t>
  </si>
  <si>
    <t>Instalace hydrantového systému</t>
  </si>
  <si>
    <t>722 18</t>
  </si>
  <si>
    <t>Potrubní oddělovač BA DN40, vč. šroubení, jm. průtok 16 m3/h, max. provozní teplota 65°C, včetně montáže</t>
  </si>
  <si>
    <t>721140806R00</t>
  </si>
  <si>
    <t>Demontáž potrubí litinového DN 200</t>
  </si>
  <si>
    <t>721140935R00</t>
  </si>
  <si>
    <t xml:space="preserve">Oprava - přechod z plastových trub na litinu </t>
  </si>
  <si>
    <t>721176102R00</t>
  </si>
  <si>
    <t>Potrubí HT připojovací D 40 x 1,8 mm</t>
  </si>
  <si>
    <t>Potrubí včetně tvarovek. Bez zednických výpomocí.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</si>
  <si>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</si>
  <si>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</si>
  <si>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</si>
  <si>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</si>
  <si>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</si>
  <si>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</si>
  <si>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721178116R00</t>
  </si>
  <si>
    <t>Potrubí Geberit Silent PP odpadní - svis. D110x3,6</t>
  </si>
  <si>
    <t>721178126R00</t>
  </si>
  <si>
    <t>Čisticí kus Geberit Silent PP pro potr.svislé D110</t>
  </si>
  <si>
    <t>721273150RT1</t>
  </si>
  <si>
    <t>Hlavice ventilační přivětrávací HL900, přivzdušňovací ventil HL900, D 50/75/110 mm</t>
  </si>
  <si>
    <t>721273180R00</t>
  </si>
  <si>
    <t>Ventil přivzdušňovací podomítkový HL905</t>
  </si>
  <si>
    <t>721290112R00</t>
  </si>
  <si>
    <t>Zkouška těsnosti kanalizace vodou do DN 200</t>
  </si>
  <si>
    <t>721 01</t>
  </si>
  <si>
    <t>Uchycení kanalizačního potrubí</t>
  </si>
  <si>
    <t>721 02</t>
  </si>
  <si>
    <t>Těsnící protipožární ucpávka pro potrubí do d125</t>
  </si>
  <si>
    <t>721 03</t>
  </si>
  <si>
    <t>Napojení nového odpadního potrubí na stávající</t>
  </si>
  <si>
    <t>998721103R00</t>
  </si>
  <si>
    <t>Přesun hmot pro vnitřní kanalizaci, výšky do 24 m</t>
  </si>
  <si>
    <t>998721193R00</t>
  </si>
  <si>
    <t>Příplatek zvětš. přesun, vnitřní kanaliz. do 500 m</t>
  </si>
  <si>
    <t>722130804R00</t>
  </si>
  <si>
    <t>Demontáž potrubí ocelových závitových do d65</t>
  </si>
  <si>
    <t>722172331R00</t>
  </si>
  <si>
    <t>Potrubí z PPR Instaplast, teplá, D 20x3,4 mm</t>
  </si>
  <si>
    <t>Včetně pomocného lešení o výšce podlahy do 1900 mm a pro zatížení do 1,5 kPa.</t>
  </si>
  <si>
    <t>722172332R00</t>
  </si>
  <si>
    <t>Potrubí z PPR Instaplast, teplá, D 25x4,2 mm</t>
  </si>
  <si>
    <t>722172333R00</t>
  </si>
  <si>
    <t>Potrubí z PPR Instaplast, teplá, D 32x5,4 mm</t>
  </si>
  <si>
    <t>722172334R00</t>
  </si>
  <si>
    <t>Potrubí z PPR Instaplast, teplá, D 40x6,7 mm</t>
  </si>
  <si>
    <t>722172335R00</t>
  </si>
  <si>
    <t>Potrubí z PPR Instaplast, teplá, D 50x8,3 mm</t>
  </si>
  <si>
    <t>722172411R00</t>
  </si>
  <si>
    <t>Potrubí z PPR Ekoplastik, D 20 x 2,8 mm, PN 16</t>
  </si>
  <si>
    <t>722172412R00</t>
  </si>
  <si>
    <t>Potrubí z PPR Ekoplastik, D 25 x 3,5 mm, PN 16</t>
  </si>
  <si>
    <t>722172413R00</t>
  </si>
  <si>
    <t>Potrubí z PPR Ekoplastik, D 32 x 4,4 mm, PN 16</t>
  </si>
  <si>
    <t>722172414R00</t>
  </si>
  <si>
    <t>Potrubí z PPR Ekoplastik, D 40 x 5,5 mm, PN 16</t>
  </si>
  <si>
    <t>722172415R00</t>
  </si>
  <si>
    <t>Potrubí z PPR Ekoplastik, D 50 x 6,9 mm, PN 16</t>
  </si>
  <si>
    <t>722181212RT7</t>
  </si>
  <si>
    <t>Izolace návleková MIRELON PRO tl. stěny 9 mm, vnitřní průměr 22 mm</t>
  </si>
  <si>
    <t>V položce je kalkulována dodávka izolační trubice, spon a lepicí pásky.</t>
  </si>
  <si>
    <t>722181212RT9</t>
  </si>
  <si>
    <t>Izolace návleková MIRELON PRO tl. stěny 9 mm, vnitřní průměr 28 mm</t>
  </si>
  <si>
    <t>722181212RU1</t>
  </si>
  <si>
    <t>Izolace návleková MIRELON PRO tl. stěny 9 mm, vnitřní průměr 32 mm</t>
  </si>
  <si>
    <t>722181213RT7</t>
  </si>
  <si>
    <t>Izolace návleková MIRELON PRO tl. stěny 13 mm, vnitřní průměr 22 mm</t>
  </si>
  <si>
    <t>722181213RT9</t>
  </si>
  <si>
    <t>Izolace návleková MIRELON PRO tl. stěny 13 mm, vnitřní průměr 28 mm</t>
  </si>
  <si>
    <t>722181213RU1</t>
  </si>
  <si>
    <t>Izolace návleková MIRELON PRO tl. stěny 13 mm, vnitřní průměr 32 mm</t>
  </si>
  <si>
    <t>722181213RV9</t>
  </si>
  <si>
    <t>Izolace návleková MIRELON PRO tl. stěny 13 mm, vnitřní průměr 40 mm</t>
  </si>
  <si>
    <t>722181812R00</t>
  </si>
  <si>
    <t>Demontáž plstěných pásů z trub do DN50</t>
  </si>
  <si>
    <t>722191134R00</t>
  </si>
  <si>
    <t>Hadice sanitární flexibilní, DN 15, délka 0,6 m</t>
  </si>
  <si>
    <t>722191136R00</t>
  </si>
  <si>
    <t>Hadice sanitární flexibilní, DN 15, délka 1,2 m</t>
  </si>
  <si>
    <t>722202442R00</t>
  </si>
  <si>
    <t>Kohout kulový rozeb.s výpustí PP-R INSTAPLAST D 20</t>
  </si>
  <si>
    <t>722202444R00</t>
  </si>
  <si>
    <t>Kohout kulový rozeb.s výpustí PP-R INSTAPLAST D 32</t>
  </si>
  <si>
    <t>722202513R00</t>
  </si>
  <si>
    <t>Ventil přímý PP-R INSTAPLAST D 25x3/4"</t>
  </si>
  <si>
    <t>722202522R00</t>
  </si>
  <si>
    <t>Ventil přímý s výpustí PP-R INSTAPLAST D 20x1/2"</t>
  </si>
  <si>
    <t>722202523R00</t>
  </si>
  <si>
    <t>Ventil přímý s výpustí PP-R INSTAPLAST D 25x3/4"</t>
  </si>
  <si>
    <t>722202524R00</t>
  </si>
  <si>
    <t>Ventil přímý s výpustí PP-R INSTAPLAST D 32x1"</t>
  </si>
  <si>
    <t>722202526R00</t>
  </si>
  <si>
    <t>Ventil přímý s výpustí PP-R INSTAPLAST D 50x6/4"</t>
  </si>
  <si>
    <t>722220864R00</t>
  </si>
  <si>
    <t>Demontáž armatur s dvěma závity do G 2</t>
  </si>
  <si>
    <t>722235115R00</t>
  </si>
  <si>
    <t>Kohout kulový, vnitř.-vnitř.z. IVAR PERFECTA DN 40</t>
  </si>
  <si>
    <t>722264311R00</t>
  </si>
  <si>
    <t>Vodoměr SV - s rádiovým odečtem (suchoběžný, antimagnetický) DN15, Q3=1,6, minimální montážní koeficienty HR100 VR80</t>
  </si>
  <si>
    <t>722264315R00</t>
  </si>
  <si>
    <t>Vodoměr TV - s rádiovým odečtem(suchoběžný, antimagnetický) DN15, Q3=1,6, minimální montážní koeficienty HR80 VR40</t>
  </si>
  <si>
    <t>722260813R00</t>
  </si>
  <si>
    <t>Demontáž vodoměrů závitových do G 1</t>
  </si>
  <si>
    <t>722280109R00</t>
  </si>
  <si>
    <t>Tlaková zkouška vodovodního potrubí do d65</t>
  </si>
  <si>
    <t>Včetně dodávky vody, uzavření a zabezpečení konců potrubí.</t>
  </si>
  <si>
    <t>722290234R00</t>
  </si>
  <si>
    <t>Proplach a dezinfekce vodovod.potrubí do DN80</t>
  </si>
  <si>
    <t>Včetně dodání desinfekčního prostředku.</t>
  </si>
  <si>
    <t>732199100RM1</t>
  </si>
  <si>
    <t>Montáž orientačního štítku, včetně dodávky štítku</t>
  </si>
  <si>
    <t>734213112R00</t>
  </si>
  <si>
    <t>Ventil automatický odvzdušňovací, DN 15</t>
  </si>
  <si>
    <t>722 01</t>
  </si>
  <si>
    <t>Žlab pozinkovaný, d20</t>
  </si>
  <si>
    <t>722 03</t>
  </si>
  <si>
    <t>Žlab pozinkovaný, d32</t>
  </si>
  <si>
    <t>722 04</t>
  </si>
  <si>
    <t>Žlab pozinkovaný, d40</t>
  </si>
  <si>
    <t>722 05</t>
  </si>
  <si>
    <t>Žlab pozinkovaný, d50</t>
  </si>
  <si>
    <t>722 06</t>
  </si>
  <si>
    <t>Regulační armatura pro rozvod vody DN15, PN16, t=+120°C, vnitřní závit</t>
  </si>
  <si>
    <t>722 07</t>
  </si>
  <si>
    <t>Přechodka s kovovým závitem vnějším 25x1/2" PPR</t>
  </si>
  <si>
    <t>722 09</t>
  </si>
  <si>
    <t>Uzavření a vypuštění stávajících vodovodních rozvodů</t>
  </si>
  <si>
    <t>722 10</t>
  </si>
  <si>
    <t>Napuštění nového vodovodního potrubí</t>
  </si>
  <si>
    <t>722 11</t>
  </si>
  <si>
    <t>Napojení nového stoupacího vodovodního potrubí na rozvody ve zrekonstruovaných bytech</t>
  </si>
  <si>
    <t>722 12</t>
  </si>
  <si>
    <t>Napojení nového vnitřního vodovodu na stávající vodovodní přípojku</t>
  </si>
  <si>
    <t>722 13</t>
  </si>
  <si>
    <t>Napojení nového potrubí na ohřívač teplé vody</t>
  </si>
  <si>
    <t>722 14</t>
  </si>
  <si>
    <t>Uchycení vodovodního  potrubí</t>
  </si>
  <si>
    <t>722 15</t>
  </si>
  <si>
    <t>Těsnící protipožární ucpávka pro potrubí do d50</t>
  </si>
  <si>
    <t>722 17</t>
  </si>
  <si>
    <t>Zaregulování systému dodávky teplé vody</t>
  </si>
  <si>
    <t>998722103R00</t>
  </si>
  <si>
    <t>Přesun hmot pro vnitřní vodovod, výšky do 24 m</t>
  </si>
  <si>
    <t>998722193R00</t>
  </si>
  <si>
    <t>Příplatek zvětš. přesun, vnitřní vodovod do 500 m</t>
  </si>
  <si>
    <t>725110814R00</t>
  </si>
  <si>
    <t>Demontáž klozetů kombinovaných</t>
  </si>
  <si>
    <t>725013161R00</t>
  </si>
  <si>
    <t>Klozet kombi, nádrž s armat. odpad šikmý</t>
  </si>
  <si>
    <t>725119305R00</t>
  </si>
  <si>
    <t>Montáž klozetových mís kombinovaných</t>
  </si>
  <si>
    <t>725210821R00</t>
  </si>
  <si>
    <t>Demontáž umyvadel bez výtokových armatur</t>
  </si>
  <si>
    <t>725017163R00</t>
  </si>
  <si>
    <t>Umyvadlo na šrouby, 60 x 49 cm, bílé</t>
  </si>
  <si>
    <t>725219201R00</t>
  </si>
  <si>
    <t>Montáž umyvadel na konzoly</t>
  </si>
  <si>
    <t>Včetně dodání zápachové uzávěrky.</t>
  </si>
  <si>
    <t>725229102R00</t>
  </si>
  <si>
    <t>Montáž van ocel. a plastových s uzávěr. HL 500-5/4</t>
  </si>
  <si>
    <t>725220841R00</t>
  </si>
  <si>
    <t>Demontáž ocelové vany</t>
  </si>
  <si>
    <t>725319101R00</t>
  </si>
  <si>
    <t>Montáž dřezů jednoduchých</t>
  </si>
  <si>
    <t>725814105R00</t>
  </si>
  <si>
    <t>Ventil rohový s filtrem IVAR.70872 DN 15 x DN 10</t>
  </si>
  <si>
    <t>725823121RT1</t>
  </si>
  <si>
    <t>Baterie umyvadlová stoján. ruční, vč. otvír.odpadu, standardní</t>
  </si>
  <si>
    <t>725820801R00</t>
  </si>
  <si>
    <t>Demontáž baterie nástěnné do G 3/4</t>
  </si>
  <si>
    <t>725829201R00</t>
  </si>
  <si>
    <t>Montáž baterie umyv.a dřezové nástěnné chromové</t>
  </si>
  <si>
    <t>725835113RT1</t>
  </si>
  <si>
    <t>Baterie vanová nástěnná ruční, vč. příslušenství, standardní</t>
  </si>
  <si>
    <t>725849201R00</t>
  </si>
  <si>
    <t>Montáž baterií sprchových, pevná výška</t>
  </si>
  <si>
    <t>725860180RT1</t>
  </si>
  <si>
    <t>Sifon pračkový HL400, D 40/50 mm nerezový, podomítková uzávěrka, krycí deska nerez 160x110 mm</t>
  </si>
  <si>
    <t>725860811R00</t>
  </si>
  <si>
    <t>Demontáž uzávěrek zápachových jednoduchých</t>
  </si>
  <si>
    <t>Demontáž, uskladnění a zpětná montáž zařizovacích předmětů ve zrekonstruovaných bytech, včetně zápachových uzávěrek a výtokových armatur</t>
  </si>
  <si>
    <t>725 03</t>
  </si>
  <si>
    <t>Vana akrylátová 1600x800 mm bílá</t>
  </si>
  <si>
    <t>725 05</t>
  </si>
  <si>
    <t xml:space="preserve">Osilikonování zařizovacích předmětů </t>
  </si>
  <si>
    <t>725 06</t>
  </si>
  <si>
    <t>Příslušenství k nástěnné sprchové baterii - komplet (sprchová růžice, hadice a nástěnný držák)</t>
  </si>
  <si>
    <t>55144203R</t>
  </si>
  <si>
    <t>Baterie umyvadlová nástěnná ruční, standardní</t>
  </si>
  <si>
    <t>55231346R</t>
  </si>
  <si>
    <t>Dřez nerez odkapní typ 514  1a</t>
  </si>
  <si>
    <t>998725103R00</t>
  </si>
  <si>
    <t>Přesun hmot pro zařizovací předměty, výšky do 24 m</t>
  </si>
  <si>
    <t>998725193R00</t>
  </si>
  <si>
    <t>Příplatek zvětš. přesun, zařiz. předměty do 500 m</t>
  </si>
  <si>
    <t>2 10</t>
  </si>
  <si>
    <t>Zajištění pravidelného úklidu všech řešených prostor včetně navazujících komunikačních a transp., prostor</t>
  </si>
  <si>
    <t>hod</t>
  </si>
  <si>
    <t>005121 R</t>
  </si>
  <si>
    <t>Zařízení staveniště</t>
  </si>
  <si>
    <t>Soubor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</si>
  <si>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</si>
  <si>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</si>
  <si>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</si>
  <si>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</si>
  <si>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005122010R</t>
  </si>
  <si>
    <t>Provoz objednatele</t>
  </si>
  <si>
    <t>Náklady na ztížené provádění stavebních prací v důsledku nepřerušeného provozu na staveništi nebo v případech nepřerušeného provozu v objektech v nichž se stavební práce provádí.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</si>
  <si>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</si>
  <si>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</si>
  <si>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</si>
  <si>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Dokladová část k realizaci</t>
  </si>
  <si>
    <t>VRN3</t>
  </si>
  <si>
    <t>Autorský dozor</t>
  </si>
  <si>
    <t>VRN4</t>
  </si>
  <si>
    <t>Technický dozor stavebníka</t>
  </si>
  <si>
    <t>VRN5</t>
  </si>
  <si>
    <t>Koordinátor BOZP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</si>
  <si>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</si>
  <si>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</si>
  <si>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</si>
  <si>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</si>
  <si>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</si>
  <si>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</si>
  <si>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2 01</t>
  </si>
  <si>
    <t>Zpracování technologických postupů jednotlivých prací včetně průběžné aktualizace a odsouhlasení</t>
  </si>
  <si>
    <t>2 02</t>
  </si>
  <si>
    <t>Zpracování plánu BOZP včetně průběžné aktualizace a odsouhlasení</t>
  </si>
  <si>
    <t>2 03</t>
  </si>
  <si>
    <t>Zpracování technologických postupů bouracích prací včetně vymezení ohroženého prostoru, podchycení a odsouhlasení navrženého řešení</t>
  </si>
  <si>
    <t>2 04</t>
  </si>
  <si>
    <t>D+M pomocné konstrukce zajištující ochranu osob stavby včetně veškerého přslušenství, doplňků, , kotevních a spojovacích prvků</t>
  </si>
  <si>
    <t>2 05</t>
  </si>
  <si>
    <t>D vystěhování a příprava řešeného prostoru k provádění stavebních úpravvčetně D+M zakrytí a zabezp., stávajících konstrukcí, předmětů a prvků před znečištěním, nebo porušením v průběhu stavebních úprav</t>
  </si>
  <si>
    <t>úprav</t>
  </si>
  <si>
    <t>2 06</t>
  </si>
  <si>
    <t>Zpětné nastěhování a montáž zařízení do řešeného prostoru (např. nábytek, vybavení,  zařízení a jiné předměty a konstrukce)</t>
  </si>
  <si>
    <t>2 07</t>
  </si>
  <si>
    <t>Vymezení řešeného prostoru stavebního objektu a vymezení transportních tras stavebního materiálu</t>
  </si>
  <si>
    <t>2 08</t>
  </si>
  <si>
    <t xml:space="preserve">Opatření proti vstupu nepovolaných osob včetně veškerého příslušenství, kotevních a spojovacích prvků, povrchových úprav </t>
  </si>
  <si>
    <t>2 11</t>
  </si>
  <si>
    <t>Zajištění odpovědnosti za škodu a pojištění stavby dle obchodních podmínek</t>
  </si>
  <si>
    <t>2 12</t>
  </si>
  <si>
    <t>Zpracování plánu organizace výstavby</t>
  </si>
  <si>
    <t>2 13</t>
  </si>
  <si>
    <t>Koordinační činnost dodavatele v rámci stavby, včetně koordinační činnosti se subdodavateli, ostatními zhotoviteli, objednatelem a uživatelem stavby</t>
  </si>
  <si>
    <t>2 14</t>
  </si>
  <si>
    <t>Fotodokumentace postupu prací - 2 x týdně, elektronicky</t>
  </si>
  <si>
    <t>2 15</t>
  </si>
  <si>
    <t>Předložení použité technologie a vzorků před konečnou montáží</t>
  </si>
  <si>
    <t>2 17</t>
  </si>
  <si>
    <t>Inženýrská činnost pro uvedení celého díla do užívání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</si>
</sst>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64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64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64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65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69" t="s">
        <v>0</v>
      </c>
      <c r="C5" s="269"/>
      <c r="D5" s="269"/>
      <c r="E5" s="269"/>
      <c r="F5" s="269"/>
      <c r="G5" s="270"/>
      <c r="H5" s="15"/>
    </row>
    <row r="6" spans="1:8">
      <c r="A6" s="20" t="s">
        <v>6</v>
      </c>
      <c r="B6" s="271"/>
      <c r="C6" s="271"/>
      <c r="D6" s="271"/>
      <c r="E6" s="271"/>
      <c r="F6" s="271"/>
      <c r="G6" s="272"/>
      <c r="H6" s="15"/>
    </row>
    <row r="7" spans="1:8">
      <c r="A7" s="20" t="s">
        <v>7</v>
      </c>
      <c r="B7" s="271"/>
      <c r="C7" s="271"/>
      <c r="D7" s="271"/>
      <c r="E7" s="271"/>
      <c r="F7" s="271"/>
      <c r="G7" s="272"/>
      <c r="H7" s="15"/>
    </row>
    <row r="8" spans="1:8">
      <c r="A8" s="20" t="s">
        <v>8</v>
      </c>
      <c r="B8" s="271"/>
      <c r="C8" s="271"/>
      <c r="D8" s="271"/>
      <c r="E8" s="271"/>
      <c r="F8" s="271"/>
      <c r="G8" s="272"/>
      <c r="H8" s="15"/>
    </row>
    <row r="9" spans="1:8">
      <c r="A9" s="20" t="s">
        <v>9</v>
      </c>
      <c r="B9" s="271"/>
      <c r="C9" s="271"/>
      <c r="D9" s="271"/>
      <c r="E9" s="271"/>
      <c r="F9" s="271"/>
      <c r="G9" s="272"/>
      <c r="H9" s="15"/>
    </row>
    <row r="10" spans="1:8">
      <c r="A10" s="20" t="s">
        <v>10</v>
      </c>
      <c r="B10" s="271"/>
      <c r="C10" s="271"/>
      <c r="D10" s="271"/>
      <c r="E10" s="271"/>
      <c r="F10" s="271"/>
      <c r="G10" s="272"/>
      <c r="H10" s="15"/>
    </row>
    <row r="11" spans="1:8">
      <c r="A11" s="20" t="s">
        <v>11</v>
      </c>
      <c r="B11" s="261"/>
      <c r="C11" s="261"/>
      <c r="D11" s="261"/>
      <c r="E11" s="261"/>
      <c r="F11" s="261"/>
      <c r="G11" s="262"/>
      <c r="H11" s="15"/>
    </row>
    <row r="12" spans="1:8">
      <c r="A12" s="20" t="s">
        <v>12</v>
      </c>
      <c r="B12" s="263"/>
      <c r="C12" s="264"/>
      <c r="D12" s="264"/>
      <c r="E12" s="264"/>
      <c r="F12" s="264"/>
      <c r="G12" s="265"/>
      <c r="H12" s="15"/>
    </row>
    <row r="13" spans="1:8" ht="13.5" thickBot="1">
      <c r="A13" s="21" t="s">
        <v>13</v>
      </c>
      <c r="B13" s="266"/>
      <c r="C13" s="266"/>
      <c r="D13" s="266"/>
      <c r="E13" s="266"/>
      <c r="F13" s="266"/>
      <c r="G13" s="267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68" t="s">
        <v>39</v>
      </c>
      <c r="B17" s="268"/>
      <c r="C17" s="268"/>
      <c r="D17" s="268"/>
      <c r="E17" s="268"/>
      <c r="F17" s="268"/>
      <c r="G17" s="268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5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2</v>
      </c>
      <c r="J23" s="96">
        <f>'Rekapitulace Objekt 01'!H20</f>
        <v>0</v>
      </c>
      <c r="O23">
        <f>'Rekapitulace Objekt 01'!O22</f>
        <v>0</v>
      </c>
      <c r="P23">
        <f>'Rekapitulace Objekt 01'!P22</f>
        <v>0</v>
      </c>
    </row>
    <row r="24" spans="1:16" ht="25.5" customHeight="1">
      <c r="A24" s="98"/>
      <c r="B24" s="279" t="s">
        <v>45</v>
      </c>
      <c r="C24" s="280"/>
      <c r="D24" s="280"/>
      <c r="E24" s="280"/>
      <c r="F24" s="99"/>
      <c r="G24" s="100"/>
      <c r="H24" s="101"/>
      <c r="I24" s="102"/>
      <c r="J24" s="97">
        <f>SUM(J22:J23)</f>
        <v>0</v>
      </c>
    </row>
    <row r="25" spans="1:16" ht="13.5" thickBot="1">
      <c r="J25" s="87"/>
    </row>
    <row r="26" spans="1:16">
      <c r="A26" s="114"/>
      <c r="B26" s="115" t="s">
        <v>46</v>
      </c>
      <c r="C26" s="116"/>
      <c r="D26" s="116"/>
      <c r="E26" s="116"/>
      <c r="F26" s="116"/>
      <c r="G26" s="117"/>
      <c r="H26" s="116"/>
      <c r="I26" s="118"/>
      <c r="J26" s="119" t="s">
        <v>22</v>
      </c>
    </row>
    <row r="27" spans="1:16">
      <c r="A27" s="109"/>
      <c r="B27" s="104" t="s">
        <v>47</v>
      </c>
      <c r="C27" s="104"/>
      <c r="D27" s="104"/>
      <c r="E27" s="104">
        <v>15</v>
      </c>
      <c r="F27" s="104" t="s">
        <v>48</v>
      </c>
      <c r="G27" s="106"/>
      <c r="H27" s="104"/>
      <c r="I27" s="105"/>
      <c r="J27" s="112">
        <f>SUM(O23:O24)</f>
        <v>0</v>
      </c>
    </row>
    <row r="28" spans="1:16">
      <c r="A28" s="110"/>
      <c r="B28" s="46" t="s">
        <v>49</v>
      </c>
      <c r="C28" s="46"/>
      <c r="D28" s="46"/>
      <c r="E28" s="46">
        <v>15</v>
      </c>
      <c r="F28" s="46" t="s">
        <v>48</v>
      </c>
      <c r="G28" s="107"/>
      <c r="H28" s="46"/>
      <c r="I28" s="103"/>
      <c r="J28" s="113">
        <f>J27*(E28/100)</f>
        <v>0</v>
      </c>
    </row>
    <row r="29" spans="1:16">
      <c r="A29" s="110"/>
      <c r="B29" s="46" t="s">
        <v>47</v>
      </c>
      <c r="C29" s="46"/>
      <c r="D29" s="46"/>
      <c r="E29" s="46">
        <v>21</v>
      </c>
      <c r="F29" s="46" t="s">
        <v>48</v>
      </c>
      <c r="G29" s="107"/>
      <c r="H29" s="46"/>
      <c r="I29" s="103"/>
      <c r="J29" s="113">
        <f>SUM(P23:P24)</f>
        <v>0</v>
      </c>
    </row>
    <row r="30" spans="1:16" ht="13.5" thickBot="1">
      <c r="A30" s="111"/>
      <c r="B30" s="39" t="s">
        <v>49</v>
      </c>
      <c r="C30" s="39"/>
      <c r="D30" s="39"/>
      <c r="E30" s="39">
        <v>21</v>
      </c>
      <c r="F30" s="39" t="s">
        <v>48</v>
      </c>
      <c r="G30" s="108"/>
      <c r="H30" s="46"/>
      <c r="I30" s="103"/>
      <c r="J30" s="113">
        <f>J29*(E30/100)</f>
        <v>0</v>
      </c>
    </row>
    <row r="31" spans="1:16" ht="16.5" thickBot="1">
      <c r="A31" s="120"/>
      <c r="B31" s="121" t="s">
        <v>50</v>
      </c>
      <c r="C31" s="122"/>
      <c r="D31" s="122"/>
      <c r="E31" s="122"/>
      <c r="F31" s="122"/>
      <c r="G31" s="122"/>
      <c r="H31" s="123"/>
      <c r="I31" s="124"/>
      <c r="J31" s="125">
        <f>SUM(J27:J30)</f>
        <v>0</v>
      </c>
    </row>
    <row r="40" spans="1:10" ht="15.75">
      <c r="B40" s="126" t="s">
        <v>51</v>
      </c>
    </row>
    <row r="42" spans="1:10" ht="25.5" customHeight="1">
      <c r="A42" s="127"/>
      <c r="B42" s="128" t="s">
        <v>52</v>
      </c>
      <c r="C42" s="129" t="s">
        <v>53</v>
      </c>
      <c r="D42" s="129"/>
      <c r="E42" s="129"/>
      <c r="F42" s="129"/>
      <c r="G42" s="130"/>
      <c r="H42" s="130"/>
      <c r="I42" s="130"/>
      <c r="J42" s="131" t="s">
        <v>54</v>
      </c>
    </row>
    <row r="43" spans="1:10" ht="25.5" customHeight="1">
      <c r="A43" s="132"/>
      <c r="B43" s="133" t="s">
        <v>55</v>
      </c>
      <c r="C43" s="281" t="s">
        <v>56</v>
      </c>
      <c r="D43" s="281"/>
      <c r="E43" s="281"/>
      <c r="F43" s="282"/>
      <c r="G43" s="283"/>
      <c r="H43" s="283"/>
      <c r="I43" s="283"/>
      <c r="J43" s="134">
        <f>'01 01 Pol'!F8</f>
        <v>0</v>
      </c>
    </row>
    <row r="44" spans="1:10" ht="25.5" customHeight="1">
      <c r="A44" s="132"/>
      <c r="B44" s="132" t="s">
        <v>57</v>
      </c>
      <c r="C44" s="273" t="s">
        <v>58</v>
      </c>
      <c r="D44" s="273"/>
      <c r="E44" s="273"/>
      <c r="F44" s="274"/>
      <c r="G44" s="275"/>
      <c r="H44" s="275"/>
      <c r="I44" s="275"/>
      <c r="J44" s="135">
        <f>'01 01 Pol'!F11</f>
        <v>0</v>
      </c>
    </row>
    <row r="45" spans="1:10" ht="25.5" customHeight="1">
      <c r="A45" s="132"/>
      <c r="B45" s="132" t="s">
        <v>59</v>
      </c>
      <c r="C45" s="273" t="s">
        <v>60</v>
      </c>
      <c r="D45" s="273"/>
      <c r="E45" s="273"/>
      <c r="F45" s="274"/>
      <c r="G45" s="275"/>
      <c r="H45" s="275"/>
      <c r="I45" s="275"/>
      <c r="J45" s="135">
        <f>'01 01 Pol'!F17</f>
        <v>0</v>
      </c>
    </row>
    <row r="46" spans="1:10" ht="25.5" customHeight="1">
      <c r="A46" s="132"/>
      <c r="B46" s="132" t="s">
        <v>61</v>
      </c>
      <c r="C46" s="273" t="s">
        <v>62</v>
      </c>
      <c r="D46" s="273"/>
      <c r="E46" s="273"/>
      <c r="F46" s="274"/>
      <c r="G46" s="275"/>
      <c r="H46" s="275"/>
      <c r="I46" s="275"/>
      <c r="J46" s="135">
        <f>'01 01 Pol'!F21</f>
        <v>0</v>
      </c>
    </row>
    <row r="47" spans="1:10" ht="25.5" customHeight="1">
      <c r="A47" s="132"/>
      <c r="B47" s="132" t="s">
        <v>63</v>
      </c>
      <c r="C47" s="273" t="s">
        <v>64</v>
      </c>
      <c r="D47" s="273"/>
      <c r="E47" s="273"/>
      <c r="F47" s="274"/>
      <c r="G47" s="275"/>
      <c r="H47" s="275"/>
      <c r="I47" s="275"/>
      <c r="J47" s="135">
        <f>'01 01 Pol'!F28</f>
        <v>0</v>
      </c>
    </row>
    <row r="48" spans="1:10" ht="25.5" customHeight="1">
      <c r="A48" s="132"/>
      <c r="B48" s="132" t="s">
        <v>65</v>
      </c>
      <c r="C48" s="273" t="s">
        <v>66</v>
      </c>
      <c r="D48" s="273"/>
      <c r="E48" s="273"/>
      <c r="F48" s="274"/>
      <c r="G48" s="275"/>
      <c r="H48" s="275"/>
      <c r="I48" s="275"/>
      <c r="J48" s="135">
        <f>'01 01 Pol'!F32</f>
        <v>0</v>
      </c>
    </row>
    <row r="49" spans="1:10" ht="25.5" customHeight="1">
      <c r="A49" s="132"/>
      <c r="B49" s="132" t="s">
        <v>67</v>
      </c>
      <c r="C49" s="273" t="s">
        <v>68</v>
      </c>
      <c r="D49" s="273"/>
      <c r="E49" s="273"/>
      <c r="F49" s="274"/>
      <c r="G49" s="275"/>
      <c r="H49" s="275"/>
      <c r="I49" s="275"/>
      <c r="J49" s="135">
        <f>'01 01 Pol'!F36</f>
        <v>0</v>
      </c>
    </row>
    <row r="50" spans="1:10" ht="25.5" customHeight="1">
      <c r="A50" s="132"/>
      <c r="B50" s="132" t="s">
        <v>69</v>
      </c>
      <c r="C50" s="273" t="s">
        <v>70</v>
      </c>
      <c r="D50" s="273"/>
      <c r="E50" s="273"/>
      <c r="F50" s="274"/>
      <c r="G50" s="275"/>
      <c r="H50" s="275"/>
      <c r="I50" s="275"/>
      <c r="J50" s="135">
        <f>'01 01 Pol'!F49</f>
        <v>0</v>
      </c>
    </row>
    <row r="51" spans="1:10" ht="25.5" customHeight="1">
      <c r="A51" s="132"/>
      <c r="B51" s="132" t="s">
        <v>71</v>
      </c>
      <c r="C51" s="273" t="s">
        <v>72</v>
      </c>
      <c r="D51" s="273"/>
      <c r="E51" s="273"/>
      <c r="F51" s="274"/>
      <c r="G51" s="275"/>
      <c r="H51" s="275"/>
      <c r="I51" s="275"/>
      <c r="J51" s="135">
        <f>'01 02 Pol'!F8</f>
        <v>0</v>
      </c>
    </row>
    <row r="52" spans="1:10" ht="25.5" customHeight="1">
      <c r="A52" s="132"/>
      <c r="B52" s="132" t="s">
        <v>73</v>
      </c>
      <c r="C52" s="273" t="s">
        <v>74</v>
      </c>
      <c r="D52" s="273"/>
      <c r="E52" s="273"/>
      <c r="F52" s="274"/>
      <c r="G52" s="275"/>
      <c r="H52" s="275"/>
      <c r="I52" s="275"/>
      <c r="J52" s="135">
        <f>'01 02 Pol'!F17</f>
        <v>0</v>
      </c>
    </row>
    <row r="53" spans="1:10" ht="25.5" customHeight="1">
      <c r="A53" s="132"/>
      <c r="B53" s="132" t="s">
        <v>75</v>
      </c>
      <c r="C53" s="273" t="s">
        <v>76</v>
      </c>
      <c r="D53" s="273"/>
      <c r="E53" s="273"/>
      <c r="F53" s="274"/>
      <c r="G53" s="275"/>
      <c r="H53" s="275"/>
      <c r="I53" s="275"/>
      <c r="J53" s="135">
        <f>'01 02 Pol'!F29</f>
        <v>0</v>
      </c>
    </row>
    <row r="54" spans="1:10" ht="25.5" customHeight="1">
      <c r="A54" s="132"/>
      <c r="B54" s="132" t="s">
        <v>77</v>
      </c>
      <c r="C54" s="273" t="s">
        <v>78</v>
      </c>
      <c r="D54" s="273"/>
      <c r="E54" s="273"/>
      <c r="F54" s="274"/>
      <c r="G54" s="275"/>
      <c r="H54" s="275"/>
      <c r="I54" s="275"/>
      <c r="J54" s="135">
        <f>'01 02 Pol'!F50</f>
        <v>0</v>
      </c>
    </row>
    <row r="55" spans="1:10" ht="25.5" customHeight="1">
      <c r="A55" s="132"/>
      <c r="B55" s="132" t="s">
        <v>79</v>
      </c>
      <c r="C55" s="273" t="s">
        <v>80</v>
      </c>
      <c r="D55" s="273"/>
      <c r="E55" s="273"/>
      <c r="F55" s="274"/>
      <c r="G55" s="275"/>
      <c r="H55" s="275"/>
      <c r="I55" s="275"/>
      <c r="J55" s="135">
        <f>'01 01 Pol'!F55+'01 02 Pol'!F136</f>
        <v>0</v>
      </c>
    </row>
    <row r="56" spans="1:10" ht="25.5" customHeight="1">
      <c r="A56" s="132"/>
      <c r="B56" s="132" t="s">
        <v>81</v>
      </c>
      <c r="C56" s="273" t="s">
        <v>82</v>
      </c>
      <c r="D56" s="273"/>
      <c r="E56" s="273"/>
      <c r="F56" s="274"/>
      <c r="G56" s="275"/>
      <c r="H56" s="275"/>
      <c r="I56" s="275"/>
      <c r="J56" s="135">
        <f>'01 01 Pol'!F58</f>
        <v>0</v>
      </c>
    </row>
    <row r="57" spans="1:10" ht="25.5" customHeight="1">
      <c r="A57" s="132"/>
      <c r="B57" s="132" t="s">
        <v>83</v>
      </c>
      <c r="C57" s="273" t="s">
        <v>84</v>
      </c>
      <c r="D57" s="273"/>
      <c r="E57" s="273"/>
      <c r="F57" s="274"/>
      <c r="G57" s="275"/>
      <c r="H57" s="275"/>
      <c r="I57" s="275"/>
      <c r="J57" s="135">
        <f>'01 01 Pol'!F65</f>
        <v>0</v>
      </c>
    </row>
    <row r="58" spans="1:10" ht="25.5" customHeight="1">
      <c r="A58" s="132"/>
      <c r="B58" s="132" t="s">
        <v>85</v>
      </c>
      <c r="C58" s="273" t="s">
        <v>86</v>
      </c>
      <c r="D58" s="273"/>
      <c r="E58" s="273"/>
      <c r="F58" s="274"/>
      <c r="G58" s="275"/>
      <c r="H58" s="275"/>
      <c r="I58" s="275"/>
      <c r="J58" s="135">
        <f>'01 01 Pol'!F71</f>
        <v>0</v>
      </c>
    </row>
    <row r="59" spans="1:10" ht="25.5" customHeight="1">
      <c r="A59" s="132"/>
      <c r="B59" s="132" t="s">
        <v>87</v>
      </c>
      <c r="C59" s="273" t="s">
        <v>88</v>
      </c>
      <c r="D59" s="273"/>
      <c r="E59" s="273"/>
      <c r="F59" s="274"/>
      <c r="G59" s="275"/>
      <c r="H59" s="275"/>
      <c r="I59" s="275"/>
      <c r="J59" s="135">
        <f>'01 01 Pol'!F73</f>
        <v>0</v>
      </c>
    </row>
    <row r="60" spans="1:10" ht="25.5" customHeight="1">
      <c r="A60" s="132"/>
      <c r="B60" s="132" t="s">
        <v>89</v>
      </c>
      <c r="C60" s="273" t="s">
        <v>90</v>
      </c>
      <c r="D60" s="273"/>
      <c r="E60" s="273"/>
      <c r="F60" s="274"/>
      <c r="G60" s="275"/>
      <c r="H60" s="275"/>
      <c r="I60" s="275"/>
      <c r="J60" s="135">
        <f>'01 01 Pol'!F81+'01 02 Pol'!F166</f>
        <v>0</v>
      </c>
    </row>
    <row r="61" spans="1:10" ht="25.5" customHeight="1">
      <c r="A61" s="132"/>
      <c r="B61" s="136" t="s">
        <v>91</v>
      </c>
      <c r="C61" s="276" t="s">
        <v>92</v>
      </c>
      <c r="D61" s="276"/>
      <c r="E61" s="276"/>
      <c r="F61" s="277"/>
      <c r="G61" s="278"/>
      <c r="H61" s="278"/>
      <c r="I61" s="278"/>
      <c r="J61" s="137">
        <f>'01 02 Pol'!F164+'01 02 Pol'!F179</f>
        <v>0</v>
      </c>
    </row>
    <row r="62" spans="1:10" ht="25.5" customHeight="1">
      <c r="A62" s="138"/>
      <c r="B62" s="139" t="s">
        <v>93</v>
      </c>
      <c r="C62" s="140"/>
      <c r="D62" s="140"/>
      <c r="E62" s="140"/>
      <c r="F62" s="141"/>
      <c r="G62" s="142"/>
      <c r="H62" s="142"/>
      <c r="I62" s="142"/>
      <c r="J62" s="143">
        <f>SUM(J43:J61)</f>
        <v>0</v>
      </c>
    </row>
    <row r="63" spans="1:10">
      <c r="A63" s="85"/>
      <c r="B63" s="85"/>
      <c r="C63" s="85"/>
      <c r="D63" s="85"/>
      <c r="E63" s="85"/>
      <c r="F63" s="85"/>
      <c r="G63" s="86"/>
      <c r="H63" s="85"/>
      <c r="I63" s="86"/>
      <c r="J63" s="87"/>
    </row>
    <row r="64" spans="1:10">
      <c r="A64" s="85"/>
      <c r="B64" s="85"/>
      <c r="C64" s="85"/>
      <c r="D64" s="85"/>
      <c r="E64" s="85"/>
      <c r="F64" s="85"/>
      <c r="G64" s="86"/>
      <c r="H64" s="85"/>
      <c r="I64" s="86"/>
      <c r="J64" s="87"/>
    </row>
    <row r="65" spans="1:10">
      <c r="A65" s="85"/>
      <c r="B65" s="85"/>
      <c r="C65" s="85"/>
      <c r="D65" s="85"/>
      <c r="E65" s="85"/>
      <c r="F65" s="85"/>
      <c r="G65" s="86"/>
      <c r="H65" s="85"/>
      <c r="I65" s="86"/>
      <c r="J65" s="87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0">
    <mergeCell ref="C53:I53"/>
    <mergeCell ref="B24:E24"/>
    <mergeCell ref="C43:I43"/>
    <mergeCell ref="C44:I44"/>
    <mergeCell ref="C45:I45"/>
    <mergeCell ref="C46:I46"/>
    <mergeCell ref="C47:I47"/>
    <mergeCell ref="C48:I48"/>
    <mergeCell ref="C49:I49"/>
    <mergeCell ref="C50:I50"/>
    <mergeCell ref="C51:I51"/>
    <mergeCell ref="C52:I52"/>
    <mergeCell ref="C60:I60"/>
    <mergeCell ref="C61:I61"/>
    <mergeCell ref="C54:I54"/>
    <mergeCell ref="C55:I55"/>
    <mergeCell ref="C56:I56"/>
    <mergeCell ref="C57:I57"/>
    <mergeCell ref="C58:I58"/>
    <mergeCell ref="C59:I59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216022-18a</v>
      </c>
      <c r="C1" s="31" t="str">
        <f>Stavba!NazevStavby</f>
        <v>Opravy ZTI v bytovém domě Pekařská 70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85"/>
      <c r="D2" s="285"/>
      <c r="E2" s="285"/>
      <c r="F2" s="285"/>
      <c r="G2" s="26" t="s">
        <v>15</v>
      </c>
      <c r="H2" s="34"/>
    </row>
    <row r="3" spans="1:8" ht="13.5" thickTop="1"/>
    <row r="4" spans="1:8" ht="18">
      <c r="A4" s="284" t="s">
        <v>16</v>
      </c>
      <c r="B4" s="284"/>
      <c r="C4" s="284"/>
      <c r="D4" s="284"/>
      <c r="E4" s="284"/>
      <c r="F4" s="284"/>
      <c r="G4" s="284"/>
      <c r="H4" s="284"/>
    </row>
    <row r="6" spans="1:8" ht="15.75">
      <c r="A6" s="32" t="s">
        <v>24</v>
      </c>
      <c r="B6" s="29">
        <f>B2</f>
        <v>0</v>
      </c>
    </row>
    <row r="7" spans="1:8" ht="15.75">
      <c r="B7" s="286">
        <f>C2</f>
        <v>0</v>
      </c>
      <c r="C7" s="287"/>
      <c r="D7" s="287"/>
      <c r="E7" s="287"/>
      <c r="F7" s="287"/>
      <c r="G7" s="287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88" t="s">
        <v>28</v>
      </c>
      <c r="B1" s="288"/>
      <c r="C1" s="289"/>
      <c r="D1" s="288"/>
      <c r="E1" s="288"/>
      <c r="F1" s="288"/>
      <c r="G1" s="288"/>
    </row>
    <row r="2" spans="1:7" ht="13.5" thickTop="1">
      <c r="A2" s="55" t="s">
        <v>29</v>
      </c>
      <c r="B2" s="56"/>
      <c r="C2" s="290"/>
      <c r="D2" s="290"/>
      <c r="E2" s="290"/>
      <c r="F2" s="290"/>
      <c r="G2" s="291"/>
    </row>
    <row r="3" spans="1:7">
      <c r="A3" s="57" t="s">
        <v>30</v>
      </c>
      <c r="B3" s="58"/>
      <c r="C3" s="292"/>
      <c r="D3" s="292"/>
      <c r="E3" s="292"/>
      <c r="F3" s="292"/>
      <c r="G3" s="293"/>
    </row>
    <row r="4" spans="1:7" ht="13.5" thickBot="1">
      <c r="A4" s="59" t="s">
        <v>31</v>
      </c>
      <c r="B4" s="60"/>
      <c r="C4" s="294"/>
      <c r="D4" s="294"/>
      <c r="E4" s="294"/>
      <c r="F4" s="294"/>
      <c r="G4" s="295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6"/>
  <sheetViews>
    <sheetView showGridLines="0" zoomScaleNormal="10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216022-18a</v>
      </c>
      <c r="C1" s="31" t="str">
        <f>Stavba!NazevStavby</f>
        <v>Opravy ZTI v bytovém domě Pekařská 70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44" t="s">
        <v>43</v>
      </c>
      <c r="C2" s="296" t="s">
        <v>44</v>
      </c>
      <c r="D2" s="285"/>
      <c r="E2" s="285"/>
      <c r="F2" s="285"/>
      <c r="G2" s="26" t="s">
        <v>15</v>
      </c>
      <c r="H2" s="34"/>
      <c r="O2" s="8" t="s">
        <v>94</v>
      </c>
    </row>
    <row r="3" spans="1:15" ht="13.5" customHeight="1" thickTop="1">
      <c r="H3" s="35"/>
    </row>
    <row r="4" spans="1:15" ht="18" customHeight="1">
      <c r="A4" s="284" t="s">
        <v>16</v>
      </c>
      <c r="B4" s="284"/>
      <c r="C4" s="284"/>
      <c r="D4" s="284"/>
      <c r="E4" s="284"/>
      <c r="F4" s="284"/>
      <c r="G4" s="284"/>
      <c r="H4" s="284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01</v>
      </c>
      <c r="H6" s="35"/>
    </row>
    <row r="7" spans="1:15" ht="15.75" customHeight="1">
      <c r="B7" s="286" t="str">
        <f>C2</f>
        <v>Pekařská 70</v>
      </c>
      <c r="C7" s="287"/>
      <c r="D7" s="287"/>
      <c r="E7" s="287"/>
      <c r="F7" s="287"/>
      <c r="G7" s="287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95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45" t="s">
        <v>96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>
      <c r="A17" s="155" t="s">
        <v>97</v>
      </c>
      <c r="B17" s="156"/>
      <c r="C17" s="157"/>
      <c r="D17" s="157"/>
      <c r="E17" s="157"/>
      <c r="F17" s="157"/>
      <c r="G17" s="158"/>
      <c r="H17" s="159" t="s">
        <v>98</v>
      </c>
      <c r="I17" s="32"/>
      <c r="J17" s="32"/>
    </row>
    <row r="18" spans="1:55" ht="12.75" customHeight="1">
      <c r="A18" s="153" t="s">
        <v>43</v>
      </c>
      <c r="B18" s="151" t="s">
        <v>99</v>
      </c>
      <c r="C18" s="150"/>
      <c r="D18" s="150"/>
      <c r="E18" s="150"/>
      <c r="F18" s="150"/>
      <c r="G18" s="152"/>
      <c r="H18" s="154">
        <f>'01 01 Pol'!G85</f>
        <v>0</v>
      </c>
      <c r="I18" s="32"/>
      <c r="J18" s="32"/>
      <c r="O18">
        <f>'01 01 Pol'!AN86</f>
        <v>0</v>
      </c>
      <c r="P18">
        <f>'01 01 Pol'!AO86</f>
        <v>0</v>
      </c>
    </row>
    <row r="19" spans="1:55" ht="12.75" customHeight="1">
      <c r="A19" s="153" t="s">
        <v>100</v>
      </c>
      <c r="B19" s="151" t="s">
        <v>101</v>
      </c>
      <c r="C19" s="150"/>
      <c r="D19" s="150"/>
      <c r="E19" s="150"/>
      <c r="F19" s="150"/>
      <c r="G19" s="152"/>
      <c r="H19" s="154">
        <f>'01 02 Pol'!G200</f>
        <v>0</v>
      </c>
      <c r="I19" s="32"/>
      <c r="J19" s="32"/>
      <c r="O19">
        <f>'01 02 Pol'!AN201</f>
        <v>0</v>
      </c>
      <c r="P19">
        <f>'01 02 Pol'!AO201</f>
        <v>0</v>
      </c>
    </row>
    <row r="20" spans="1:55" ht="12.75" customHeight="1" thickBot="1">
      <c r="A20" s="160"/>
      <c r="B20" s="161" t="s">
        <v>102</v>
      </c>
      <c r="C20" s="162"/>
      <c r="D20" s="163" t="str">
        <f>B2</f>
        <v>01</v>
      </c>
      <c r="E20" s="162"/>
      <c r="F20" s="162"/>
      <c r="G20" s="164"/>
      <c r="H20" s="165">
        <f>SUM(H18:H19)</f>
        <v>0</v>
      </c>
      <c r="I20" s="32"/>
      <c r="J20" s="32"/>
    </row>
    <row r="21" spans="1:55" ht="12.75" customHeight="1" thickBot="1">
      <c r="A21" s="32"/>
      <c r="B21" s="32"/>
      <c r="C21" s="32"/>
      <c r="D21" s="32"/>
      <c r="E21" s="32"/>
      <c r="F21" s="32"/>
      <c r="G21" s="32"/>
      <c r="H21" s="166"/>
      <c r="I21" s="32"/>
      <c r="J21" s="32"/>
    </row>
    <row r="22" spans="1:55" ht="12.75" customHeight="1">
      <c r="A22" s="176"/>
      <c r="B22" s="177"/>
      <c r="C22" s="177"/>
      <c r="D22" s="177"/>
      <c r="E22" s="178"/>
      <c r="F22" s="177"/>
      <c r="G22" s="177"/>
      <c r="H22" s="179" t="s">
        <v>46</v>
      </c>
      <c r="I22" s="32"/>
      <c r="J22" s="32"/>
      <c r="O22" s="35">
        <f>H23</f>
        <v>0</v>
      </c>
      <c r="P22" s="35">
        <f>H25</f>
        <v>0</v>
      </c>
    </row>
    <row r="23" spans="1:55" ht="12.75" customHeight="1">
      <c r="A23" s="171" t="s">
        <v>47</v>
      </c>
      <c r="B23" s="167"/>
      <c r="C23" s="167"/>
      <c r="D23" s="167">
        <v>15</v>
      </c>
      <c r="E23" s="168" t="s">
        <v>48</v>
      </c>
      <c r="F23" s="167"/>
      <c r="G23" s="167"/>
      <c r="H23" s="174">
        <f>SUM(O18:O20)</f>
        <v>0</v>
      </c>
      <c r="I23" s="32"/>
      <c r="J23" s="32"/>
    </row>
    <row r="24" spans="1:55" ht="12.75" customHeight="1">
      <c r="A24" s="172" t="s">
        <v>49</v>
      </c>
      <c r="B24" s="148"/>
      <c r="C24" s="148"/>
      <c r="D24" s="148">
        <v>15</v>
      </c>
      <c r="E24" s="169" t="s">
        <v>48</v>
      </c>
      <c r="F24" s="148"/>
      <c r="G24" s="148"/>
      <c r="H24" s="175">
        <f>H23*(D24/100)</f>
        <v>0</v>
      </c>
      <c r="I24" s="32"/>
      <c r="J24" s="32"/>
    </row>
    <row r="25" spans="1:55" ht="12.75" customHeight="1">
      <c r="A25" s="172" t="s">
        <v>47</v>
      </c>
      <c r="B25" s="148"/>
      <c r="C25" s="148"/>
      <c r="D25" s="148">
        <v>21</v>
      </c>
      <c r="E25" s="169" t="s">
        <v>48</v>
      </c>
      <c r="F25" s="148"/>
      <c r="G25" s="148"/>
      <c r="H25" s="175">
        <f>SUM(P18:P20)</f>
        <v>0</v>
      </c>
      <c r="I25" s="32"/>
      <c r="J25" s="32"/>
    </row>
    <row r="26" spans="1:55" ht="12.75" customHeight="1" thickBot="1">
      <c r="A26" s="173" t="s">
        <v>49</v>
      </c>
      <c r="B26" s="149"/>
      <c r="C26" s="149"/>
      <c r="D26" s="149">
        <v>21</v>
      </c>
      <c r="E26" s="170" t="s">
        <v>48</v>
      </c>
      <c r="F26" s="148"/>
      <c r="G26" s="148"/>
      <c r="H26" s="175">
        <f>H25*(D26/100)</f>
        <v>0</v>
      </c>
      <c r="I26" s="32"/>
      <c r="J26" s="32"/>
    </row>
    <row r="27" spans="1:55" ht="12.75" customHeight="1" thickBot="1">
      <c r="A27" s="180" t="s">
        <v>103</v>
      </c>
      <c r="B27" s="181"/>
      <c r="C27" s="181"/>
      <c r="D27" s="181"/>
      <c r="E27" s="181"/>
      <c r="F27" s="182"/>
      <c r="G27" s="183"/>
      <c r="H27" s="184">
        <f>SUM(H23:H26)</f>
        <v>0</v>
      </c>
      <c r="I27" s="32"/>
      <c r="J27" s="32"/>
    </row>
    <row r="28" spans="1:55" ht="12.75" customHeight="1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55" ht="13.5" thickBot="1">
      <c r="A29" s="145" t="s">
        <v>231</v>
      </c>
      <c r="B29" s="146"/>
      <c r="C29" s="146"/>
      <c r="D29" s="211" t="s">
        <v>43</v>
      </c>
      <c r="E29" s="297" t="s">
        <v>99</v>
      </c>
      <c r="F29" s="297"/>
      <c r="G29" s="297"/>
      <c r="H29" s="297"/>
      <c r="I29" s="32"/>
      <c r="J29" s="32"/>
      <c r="BC29" s="258" t="str">
        <f>E29</f>
        <v>D.1.1 - architektonicky stavební část</v>
      </c>
    </row>
    <row r="30" spans="1:55" ht="12.75" customHeight="1">
      <c r="A30" s="155" t="s">
        <v>232</v>
      </c>
      <c r="B30" s="156"/>
      <c r="C30" s="157"/>
      <c r="D30" s="157"/>
      <c r="E30" s="157"/>
      <c r="F30" s="157"/>
      <c r="G30" s="158"/>
      <c r="H30" s="159" t="s">
        <v>98</v>
      </c>
      <c r="I30" s="32"/>
      <c r="J30" s="32"/>
    </row>
    <row r="31" spans="1:55" ht="12.75" customHeight="1">
      <c r="A31" s="153" t="s">
        <v>55</v>
      </c>
      <c r="B31" s="151" t="s">
        <v>56</v>
      </c>
      <c r="C31" s="150"/>
      <c r="D31" s="150"/>
      <c r="E31" s="150"/>
      <c r="F31" s="150"/>
      <c r="G31" s="152"/>
      <c r="H31" s="259">
        <f>'01 01 Pol'!F8</f>
        <v>0</v>
      </c>
      <c r="I31" s="32"/>
      <c r="J31" s="32"/>
    </row>
    <row r="32" spans="1:55" ht="12.75" customHeight="1">
      <c r="A32" s="153" t="s">
        <v>57</v>
      </c>
      <c r="B32" s="151" t="s">
        <v>58</v>
      </c>
      <c r="C32" s="150"/>
      <c r="D32" s="150"/>
      <c r="E32" s="150"/>
      <c r="F32" s="150"/>
      <c r="G32" s="152"/>
      <c r="H32" s="259">
        <f>'01 01 Pol'!F11</f>
        <v>0</v>
      </c>
      <c r="I32" s="32"/>
      <c r="J32" s="32"/>
    </row>
    <row r="33" spans="1:55" ht="12.75" customHeight="1">
      <c r="A33" s="153" t="s">
        <v>59</v>
      </c>
      <c r="B33" s="151" t="s">
        <v>60</v>
      </c>
      <c r="C33" s="150"/>
      <c r="D33" s="150"/>
      <c r="E33" s="150"/>
      <c r="F33" s="150"/>
      <c r="G33" s="152"/>
      <c r="H33" s="259">
        <f>'01 01 Pol'!F17</f>
        <v>0</v>
      </c>
      <c r="I33" s="32"/>
      <c r="J33" s="32"/>
    </row>
    <row r="34" spans="1:55" ht="12.75" customHeight="1">
      <c r="A34" s="153" t="s">
        <v>61</v>
      </c>
      <c r="B34" s="151" t="s">
        <v>62</v>
      </c>
      <c r="C34" s="150"/>
      <c r="D34" s="150"/>
      <c r="E34" s="150"/>
      <c r="F34" s="150"/>
      <c r="G34" s="152"/>
      <c r="H34" s="259">
        <f>'01 01 Pol'!F21</f>
        <v>0</v>
      </c>
      <c r="I34" s="32"/>
      <c r="J34" s="32"/>
    </row>
    <row r="35" spans="1:55" ht="12.75" customHeight="1">
      <c r="A35" s="153" t="s">
        <v>63</v>
      </c>
      <c r="B35" s="151" t="s">
        <v>64</v>
      </c>
      <c r="C35" s="150"/>
      <c r="D35" s="150"/>
      <c r="E35" s="150"/>
      <c r="F35" s="150"/>
      <c r="G35" s="152"/>
      <c r="H35" s="259">
        <f>'01 01 Pol'!F28</f>
        <v>0</v>
      </c>
      <c r="I35" s="32"/>
      <c r="J35" s="32"/>
    </row>
    <row r="36" spans="1:55" ht="12.75" customHeight="1">
      <c r="A36" s="153" t="s">
        <v>65</v>
      </c>
      <c r="B36" s="151" t="s">
        <v>66</v>
      </c>
      <c r="C36" s="150"/>
      <c r="D36" s="150"/>
      <c r="E36" s="150"/>
      <c r="F36" s="150"/>
      <c r="G36" s="152"/>
      <c r="H36" s="259">
        <f>'01 01 Pol'!F32</f>
        <v>0</v>
      </c>
      <c r="I36" s="32"/>
      <c r="J36" s="32"/>
    </row>
    <row r="37" spans="1:55" ht="12.75" customHeight="1">
      <c r="A37" s="153" t="s">
        <v>67</v>
      </c>
      <c r="B37" s="151" t="s">
        <v>68</v>
      </c>
      <c r="C37" s="150"/>
      <c r="D37" s="150"/>
      <c r="E37" s="150"/>
      <c r="F37" s="150"/>
      <c r="G37" s="152"/>
      <c r="H37" s="259">
        <f>'01 01 Pol'!F36</f>
        <v>0</v>
      </c>
      <c r="I37" s="32"/>
      <c r="J37" s="32"/>
    </row>
    <row r="38" spans="1:55" ht="12.75" customHeight="1">
      <c r="A38" s="153" t="s">
        <v>69</v>
      </c>
      <c r="B38" s="151" t="s">
        <v>70</v>
      </c>
      <c r="C38" s="150"/>
      <c r="D38" s="150"/>
      <c r="E38" s="150"/>
      <c r="F38" s="150"/>
      <c r="G38" s="152"/>
      <c r="H38" s="259">
        <f>'01 01 Pol'!F49</f>
        <v>0</v>
      </c>
      <c r="I38" s="32"/>
      <c r="J38" s="32"/>
    </row>
    <row r="39" spans="1:55" ht="12.75" customHeight="1">
      <c r="A39" s="153" t="s">
        <v>79</v>
      </c>
      <c r="B39" s="151" t="s">
        <v>80</v>
      </c>
      <c r="C39" s="150"/>
      <c r="D39" s="150"/>
      <c r="E39" s="150"/>
      <c r="F39" s="150"/>
      <c r="G39" s="152"/>
      <c r="H39" s="259">
        <f>'01 01 Pol'!F55</f>
        <v>0</v>
      </c>
      <c r="I39" s="32"/>
      <c r="J39" s="32"/>
    </row>
    <row r="40" spans="1:55" ht="12.75" customHeight="1">
      <c r="A40" s="153" t="s">
        <v>81</v>
      </c>
      <c r="B40" s="151" t="s">
        <v>82</v>
      </c>
      <c r="C40" s="150"/>
      <c r="D40" s="150"/>
      <c r="E40" s="150"/>
      <c r="F40" s="150"/>
      <c r="G40" s="152"/>
      <c r="H40" s="259">
        <f>'01 01 Pol'!F58</f>
        <v>0</v>
      </c>
      <c r="I40" s="32"/>
      <c r="J40" s="32"/>
    </row>
    <row r="41" spans="1:55" ht="12.75" customHeight="1">
      <c r="A41" s="153" t="s">
        <v>83</v>
      </c>
      <c r="B41" s="151" t="s">
        <v>84</v>
      </c>
      <c r="C41" s="150"/>
      <c r="D41" s="150"/>
      <c r="E41" s="150"/>
      <c r="F41" s="150"/>
      <c r="G41" s="152"/>
      <c r="H41" s="259">
        <f>'01 01 Pol'!F65</f>
        <v>0</v>
      </c>
      <c r="I41" s="32"/>
      <c r="J41" s="32"/>
    </row>
    <row r="42" spans="1:55" ht="12.75" customHeight="1">
      <c r="A42" s="153" t="s">
        <v>85</v>
      </c>
      <c r="B42" s="151" t="s">
        <v>86</v>
      </c>
      <c r="C42" s="150"/>
      <c r="D42" s="150"/>
      <c r="E42" s="150"/>
      <c r="F42" s="150"/>
      <c r="G42" s="152"/>
      <c r="H42" s="259">
        <f>'01 01 Pol'!F71</f>
        <v>0</v>
      </c>
      <c r="I42" s="32"/>
      <c r="J42" s="32"/>
    </row>
    <row r="43" spans="1:55" ht="12.75" customHeight="1">
      <c r="A43" s="153" t="s">
        <v>87</v>
      </c>
      <c r="B43" s="151" t="s">
        <v>88</v>
      </c>
      <c r="C43" s="150"/>
      <c r="D43" s="150"/>
      <c r="E43" s="150"/>
      <c r="F43" s="150"/>
      <c r="G43" s="152"/>
      <c r="H43" s="259">
        <f>'01 01 Pol'!F73</f>
        <v>0</v>
      </c>
      <c r="I43" s="32"/>
      <c r="J43" s="32"/>
    </row>
    <row r="44" spans="1:55" ht="12.75" customHeight="1">
      <c r="A44" s="153" t="s">
        <v>89</v>
      </c>
      <c r="B44" s="151" t="s">
        <v>90</v>
      </c>
      <c r="C44" s="150"/>
      <c r="D44" s="150"/>
      <c r="E44" s="150"/>
      <c r="F44" s="150"/>
      <c r="G44" s="152"/>
      <c r="H44" s="259">
        <f>'01 01 Pol'!F81</f>
        <v>0</v>
      </c>
      <c r="I44" s="32"/>
      <c r="J44" s="32"/>
    </row>
    <row r="45" spans="1:55" ht="12.75" customHeight="1" thickBot="1">
      <c r="A45" s="160"/>
      <c r="B45" s="161" t="s">
        <v>233</v>
      </c>
      <c r="C45" s="162"/>
      <c r="D45" s="163" t="str">
        <f>D29</f>
        <v>01</v>
      </c>
      <c r="E45" s="162"/>
      <c r="F45" s="162"/>
      <c r="G45" s="164"/>
      <c r="H45" s="260">
        <f>SUM(H31:H44)</f>
        <v>0</v>
      </c>
      <c r="I45" s="32"/>
      <c r="J45" s="32"/>
    </row>
    <row r="46" spans="1:55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55" ht="13.5" thickBot="1">
      <c r="A47" s="145" t="s">
        <v>231</v>
      </c>
      <c r="B47" s="146"/>
      <c r="C47" s="146"/>
      <c r="D47" s="211" t="s">
        <v>100</v>
      </c>
      <c r="E47" s="297" t="s">
        <v>101</v>
      </c>
      <c r="F47" s="297"/>
      <c r="G47" s="297"/>
      <c r="H47" s="297"/>
      <c r="I47" s="32"/>
      <c r="J47" s="32"/>
      <c r="BC47" s="258" t="str">
        <f>E47</f>
        <v>D.1.4.a - ZTI, Vodovod a kanalizace</v>
      </c>
    </row>
    <row r="48" spans="1:55" ht="12.75" customHeight="1">
      <c r="A48" s="155" t="s">
        <v>232</v>
      </c>
      <c r="B48" s="156"/>
      <c r="C48" s="157"/>
      <c r="D48" s="157"/>
      <c r="E48" s="157"/>
      <c r="F48" s="157"/>
      <c r="G48" s="158"/>
      <c r="H48" s="159" t="s">
        <v>98</v>
      </c>
      <c r="I48" s="32"/>
      <c r="J48" s="32"/>
    </row>
    <row r="49" spans="1:10" ht="12.75" customHeight="1">
      <c r="A49" s="153" t="s">
        <v>71</v>
      </c>
      <c r="B49" s="151" t="s">
        <v>72</v>
      </c>
      <c r="C49" s="150"/>
      <c r="D49" s="150"/>
      <c r="E49" s="150"/>
      <c r="F49" s="150"/>
      <c r="G49" s="152"/>
      <c r="H49" s="259">
        <f>'01 02 Pol'!F8</f>
        <v>0</v>
      </c>
      <c r="I49" s="32"/>
      <c r="J49" s="32"/>
    </row>
    <row r="50" spans="1:10" ht="12.75" customHeight="1">
      <c r="A50" s="153" t="s">
        <v>73</v>
      </c>
      <c r="B50" s="151" t="s">
        <v>74</v>
      </c>
      <c r="C50" s="150"/>
      <c r="D50" s="150"/>
      <c r="E50" s="150"/>
      <c r="F50" s="150"/>
      <c r="G50" s="152"/>
      <c r="H50" s="259">
        <f>'01 02 Pol'!F17</f>
        <v>0</v>
      </c>
      <c r="I50" s="32"/>
      <c r="J50" s="32"/>
    </row>
    <row r="51" spans="1:10">
      <c r="A51" s="153" t="s">
        <v>75</v>
      </c>
      <c r="B51" s="151" t="s">
        <v>76</v>
      </c>
      <c r="C51" s="150"/>
      <c r="D51" s="150"/>
      <c r="E51" s="150"/>
      <c r="F51" s="150"/>
      <c r="G51" s="152"/>
      <c r="H51" s="259">
        <f>'01 02 Pol'!F29</f>
        <v>0</v>
      </c>
    </row>
    <row r="52" spans="1:10">
      <c r="A52" s="153" t="s">
        <v>77</v>
      </c>
      <c r="B52" s="151" t="s">
        <v>78</v>
      </c>
      <c r="C52" s="150"/>
      <c r="D52" s="150"/>
      <c r="E52" s="150"/>
      <c r="F52" s="150"/>
      <c r="G52" s="152"/>
      <c r="H52" s="259">
        <f>'01 02 Pol'!F50</f>
        <v>0</v>
      </c>
    </row>
    <row r="53" spans="1:10">
      <c r="A53" s="153" t="s">
        <v>79</v>
      </c>
      <c r="B53" s="151" t="s">
        <v>80</v>
      </c>
      <c r="C53" s="150"/>
      <c r="D53" s="150"/>
      <c r="E53" s="150"/>
      <c r="F53" s="150"/>
      <c r="G53" s="152"/>
      <c r="H53" s="259">
        <f>'01 02 Pol'!F136</f>
        <v>0</v>
      </c>
    </row>
    <row r="54" spans="1:10">
      <c r="A54" s="153" t="s">
        <v>89</v>
      </c>
      <c r="B54" s="151" t="s">
        <v>90</v>
      </c>
      <c r="C54" s="150"/>
      <c r="D54" s="150"/>
      <c r="E54" s="150"/>
      <c r="F54" s="150"/>
      <c r="G54" s="152"/>
      <c r="H54" s="259">
        <f>'01 02 Pol'!F166</f>
        <v>0</v>
      </c>
    </row>
    <row r="55" spans="1:10">
      <c r="A55" s="153" t="s">
        <v>91</v>
      </c>
      <c r="B55" s="151" t="s">
        <v>92</v>
      </c>
      <c r="C55" s="150"/>
      <c r="D55" s="150"/>
      <c r="E55" s="150"/>
      <c r="F55" s="150"/>
      <c r="G55" s="152"/>
      <c r="H55" s="259">
        <f>'01 02 Pol'!F164+'01 02 Pol'!F179</f>
        <v>0</v>
      </c>
    </row>
    <row r="56" spans="1:10" ht="13.5" thickBot="1">
      <c r="A56" s="160"/>
      <c r="B56" s="161" t="s">
        <v>233</v>
      </c>
      <c r="C56" s="162"/>
      <c r="D56" s="163" t="str">
        <f>D47</f>
        <v>02</v>
      </c>
      <c r="E56" s="162"/>
      <c r="F56" s="162"/>
      <c r="G56" s="164"/>
      <c r="H56" s="260">
        <f>SUM(H49:H55)</f>
        <v>0</v>
      </c>
    </row>
  </sheetData>
  <sheetProtection password="8879" sheet="1"/>
  <mergeCells count="5">
    <mergeCell ref="C2:F2"/>
    <mergeCell ref="A4:H4"/>
    <mergeCell ref="B7:G7"/>
    <mergeCell ref="E29:H29"/>
    <mergeCell ref="E47:H4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zoomScaleNormal="100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05" t="s">
        <v>104</v>
      </c>
      <c r="B1" s="305"/>
      <c r="C1" s="306"/>
      <c r="D1" s="305"/>
      <c r="E1" s="305"/>
      <c r="F1" s="305"/>
      <c r="G1" s="305"/>
      <c r="AC1" t="s">
        <v>107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94</v>
      </c>
    </row>
    <row r="4" spans="1:60" ht="13.5" thickBot="1">
      <c r="A4" s="197" t="s">
        <v>31</v>
      </c>
      <c r="B4" s="198" t="s">
        <v>43</v>
      </c>
      <c r="C4" s="215" t="s">
        <v>99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4" t="s">
        <v>105</v>
      </c>
      <c r="I6" s="218" t="s">
        <v>106</v>
      </c>
      <c r="J6" s="54"/>
    </row>
    <row r="7" spans="1:60">
      <c r="A7" s="245"/>
      <c r="B7" s="246" t="s">
        <v>108</v>
      </c>
      <c r="C7" s="307" t="s">
        <v>109</v>
      </c>
      <c r="D7" s="308"/>
      <c r="E7" s="309"/>
      <c r="F7" s="310"/>
      <c r="G7" s="310"/>
      <c r="H7" s="247"/>
      <c r="I7" s="248"/>
    </row>
    <row r="8" spans="1:60">
      <c r="A8" s="239" t="s">
        <v>110</v>
      </c>
      <c r="B8" s="219" t="s">
        <v>55</v>
      </c>
      <c r="C8" s="231" t="s">
        <v>56</v>
      </c>
      <c r="D8" s="222"/>
      <c r="E8" s="224"/>
      <c r="F8" s="311">
        <f>SUM(G9:G10)</f>
        <v>0</v>
      </c>
      <c r="G8" s="312"/>
      <c r="H8" s="226"/>
      <c r="I8" s="242"/>
      <c r="AE8" t="s">
        <v>111</v>
      </c>
    </row>
    <row r="9" spans="1:60" outlineLevel="1">
      <c r="A9" s="240">
        <v>1</v>
      </c>
      <c r="B9" s="220" t="s">
        <v>112</v>
      </c>
      <c r="C9" s="232" t="s">
        <v>113</v>
      </c>
      <c r="D9" s="223" t="s">
        <v>114</v>
      </c>
      <c r="E9" s="225">
        <v>1</v>
      </c>
      <c r="F9" s="227"/>
      <c r="G9" s="228">
        <f>ROUND(E9*F9,2)</f>
        <v>0</v>
      </c>
      <c r="H9" s="229"/>
      <c r="I9" s="243" t="s">
        <v>115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116</v>
      </c>
      <c r="AF9" s="207">
        <v>1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0">
        <v>2</v>
      </c>
      <c r="B10" s="220" t="s">
        <v>117</v>
      </c>
      <c r="C10" s="232" t="s">
        <v>118</v>
      </c>
      <c r="D10" s="223" t="s">
        <v>114</v>
      </c>
      <c r="E10" s="225">
        <v>1</v>
      </c>
      <c r="F10" s="227"/>
      <c r="G10" s="228">
        <f>ROUND(E10*F10,2)</f>
        <v>0</v>
      </c>
      <c r="H10" s="229"/>
      <c r="I10" s="243" t="s">
        <v>115</v>
      </c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116</v>
      </c>
      <c r="AF10" s="207">
        <v>1</v>
      </c>
      <c r="AG10" s="207"/>
      <c r="AH10" s="207"/>
      <c r="AI10" s="207"/>
      <c r="AJ10" s="207"/>
      <c r="AK10" s="207"/>
      <c r="AL10" s="207"/>
      <c r="AM10" s="207">
        <v>15</v>
      </c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>
      <c r="A11" s="239" t="s">
        <v>110</v>
      </c>
      <c r="B11" s="219" t="s">
        <v>57</v>
      </c>
      <c r="C11" s="231" t="s">
        <v>58</v>
      </c>
      <c r="D11" s="222"/>
      <c r="E11" s="224"/>
      <c r="F11" s="303">
        <f>SUM(G12:G16)</f>
        <v>0</v>
      </c>
      <c r="G11" s="304"/>
      <c r="H11" s="226"/>
      <c r="I11" s="242"/>
      <c r="AE11" t="s">
        <v>111</v>
      </c>
    </row>
    <row r="12" spans="1:60" outlineLevel="1">
      <c r="A12" s="240">
        <v>3</v>
      </c>
      <c r="B12" s="220" t="s">
        <v>119</v>
      </c>
      <c r="C12" s="232" t="s">
        <v>120</v>
      </c>
      <c r="D12" s="223" t="s">
        <v>121</v>
      </c>
      <c r="E12" s="225">
        <v>376</v>
      </c>
      <c r="F12" s="227"/>
      <c r="G12" s="228">
        <f>ROUND(E12*F12,2)</f>
        <v>0</v>
      </c>
      <c r="H12" s="229"/>
      <c r="I12" s="243" t="s">
        <v>115</v>
      </c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116</v>
      </c>
      <c r="AF12" s="207">
        <v>1</v>
      </c>
      <c r="AG12" s="207"/>
      <c r="AH12" s="207"/>
      <c r="AI12" s="207"/>
      <c r="AJ12" s="207"/>
      <c r="AK12" s="207"/>
      <c r="AL12" s="207"/>
      <c r="AM12" s="207">
        <v>15</v>
      </c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>
      <c r="A13" s="241"/>
      <c r="B13" s="221"/>
      <c r="C13" s="298" t="s">
        <v>122</v>
      </c>
      <c r="D13" s="299"/>
      <c r="E13" s="300"/>
      <c r="F13" s="301"/>
      <c r="G13" s="302"/>
      <c r="H13" s="229"/>
      <c r="I13" s="243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12" t="str">
        <f>C13</f>
        <v>Včetně:</v>
      </c>
      <c r="BB13" s="207"/>
      <c r="BC13" s="207"/>
      <c r="BD13" s="207"/>
      <c r="BE13" s="207"/>
      <c r="BF13" s="207"/>
      <c r="BG13" s="207"/>
      <c r="BH13" s="207"/>
    </row>
    <row r="14" spans="1:60" outlineLevel="1">
      <c r="A14" s="241"/>
      <c r="B14" s="221"/>
      <c r="C14" s="298" t="s">
        <v>123</v>
      </c>
      <c r="D14" s="299"/>
      <c r="E14" s="300"/>
      <c r="F14" s="301"/>
      <c r="G14" s="302"/>
      <c r="H14" s="229"/>
      <c r="I14" s="243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12" t="str">
        <f>C14</f>
        <v>- otlučení staré malty ze zdiva a vyčištění spár,</v>
      </c>
      <c r="BB14" s="207"/>
      <c r="BC14" s="207"/>
      <c r="BD14" s="207"/>
      <c r="BE14" s="207"/>
      <c r="BF14" s="207"/>
      <c r="BG14" s="207"/>
      <c r="BH14" s="207"/>
    </row>
    <row r="15" spans="1:60" outlineLevel="1">
      <c r="A15" s="241"/>
      <c r="B15" s="221"/>
      <c r="C15" s="298" t="s">
        <v>124</v>
      </c>
      <c r="D15" s="299"/>
      <c r="E15" s="300"/>
      <c r="F15" s="301"/>
      <c r="G15" s="302"/>
      <c r="H15" s="229"/>
      <c r="I15" s="243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12" t="str">
        <f>C15</f>
        <v>- odstranění zbytků malty z líce zdiva ocelovým kartáčem,</v>
      </c>
      <c r="BB15" s="207"/>
      <c r="BC15" s="207"/>
      <c r="BD15" s="207"/>
      <c r="BE15" s="207"/>
      <c r="BF15" s="207"/>
      <c r="BG15" s="207"/>
      <c r="BH15" s="207"/>
    </row>
    <row r="16" spans="1:60" outlineLevel="1">
      <c r="A16" s="241"/>
      <c r="B16" s="221"/>
      <c r="C16" s="298" t="s">
        <v>125</v>
      </c>
      <c r="D16" s="299"/>
      <c r="E16" s="300"/>
      <c r="F16" s="301"/>
      <c r="G16" s="302"/>
      <c r="H16" s="229"/>
      <c r="I16" s="243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12" t="str">
        <f>C16</f>
        <v>- shrabání a smetení otlučené suti.</v>
      </c>
      <c r="BB16" s="207"/>
      <c r="BC16" s="207"/>
      <c r="BD16" s="207"/>
      <c r="BE16" s="207"/>
      <c r="BF16" s="207"/>
      <c r="BG16" s="207"/>
      <c r="BH16" s="207"/>
    </row>
    <row r="17" spans="1:60">
      <c r="A17" s="239" t="s">
        <v>110</v>
      </c>
      <c r="B17" s="219" t="s">
        <v>59</v>
      </c>
      <c r="C17" s="231" t="s">
        <v>60</v>
      </c>
      <c r="D17" s="222"/>
      <c r="E17" s="224"/>
      <c r="F17" s="303">
        <f>SUM(G18:G20)</f>
        <v>0</v>
      </c>
      <c r="G17" s="304"/>
      <c r="H17" s="226"/>
      <c r="I17" s="242"/>
      <c r="AE17" t="s">
        <v>111</v>
      </c>
    </row>
    <row r="18" spans="1:60" outlineLevel="1">
      <c r="A18" s="240">
        <v>4</v>
      </c>
      <c r="B18" s="220" t="s">
        <v>126</v>
      </c>
      <c r="C18" s="232" t="s">
        <v>127</v>
      </c>
      <c r="D18" s="223" t="s">
        <v>121</v>
      </c>
      <c r="E18" s="225">
        <v>2</v>
      </c>
      <c r="F18" s="227"/>
      <c r="G18" s="228">
        <f>ROUND(E18*F18,2)</f>
        <v>0</v>
      </c>
      <c r="H18" s="229"/>
      <c r="I18" s="243" t="s">
        <v>115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116</v>
      </c>
      <c r="AF18" s="207">
        <v>1</v>
      </c>
      <c r="AG18" s="207"/>
      <c r="AH18" s="207"/>
      <c r="AI18" s="207"/>
      <c r="AJ18" s="207"/>
      <c r="AK18" s="207"/>
      <c r="AL18" s="207"/>
      <c r="AM18" s="207">
        <v>15</v>
      </c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>
      <c r="A19" s="241"/>
      <c r="B19" s="221"/>
      <c r="C19" s="298" t="s">
        <v>128</v>
      </c>
      <c r="D19" s="299"/>
      <c r="E19" s="300"/>
      <c r="F19" s="301"/>
      <c r="G19" s="302"/>
      <c r="H19" s="229"/>
      <c r="I19" s="243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12" t="str">
        <f>C19</f>
        <v>Včetně pomocného lešení výšky do 1900 mm a pro zatížení do 1,5 kPa.</v>
      </c>
      <c r="BB19" s="207"/>
      <c r="BC19" s="207"/>
      <c r="BD19" s="207"/>
      <c r="BE19" s="207"/>
      <c r="BF19" s="207"/>
      <c r="BG19" s="207"/>
      <c r="BH19" s="207"/>
    </row>
    <row r="20" spans="1:60" outlineLevel="1">
      <c r="A20" s="240">
        <v>5</v>
      </c>
      <c r="B20" s="220" t="s">
        <v>129</v>
      </c>
      <c r="C20" s="232" t="s">
        <v>130</v>
      </c>
      <c r="D20" s="223" t="s">
        <v>121</v>
      </c>
      <c r="E20" s="225">
        <v>11</v>
      </c>
      <c r="F20" s="227"/>
      <c r="G20" s="228">
        <f>ROUND(E20*F20,2)</f>
        <v>0</v>
      </c>
      <c r="H20" s="229"/>
      <c r="I20" s="243" t="s">
        <v>115</v>
      </c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116</v>
      </c>
      <c r="AF20" s="207">
        <v>1</v>
      </c>
      <c r="AG20" s="207"/>
      <c r="AH20" s="207"/>
      <c r="AI20" s="207"/>
      <c r="AJ20" s="207"/>
      <c r="AK20" s="207"/>
      <c r="AL20" s="207"/>
      <c r="AM20" s="207">
        <v>15</v>
      </c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>
      <c r="A21" s="239" t="s">
        <v>110</v>
      </c>
      <c r="B21" s="219" t="s">
        <v>61</v>
      </c>
      <c r="C21" s="231" t="s">
        <v>62</v>
      </c>
      <c r="D21" s="222"/>
      <c r="E21" s="224"/>
      <c r="F21" s="303">
        <f>SUM(G22:G27)</f>
        <v>0</v>
      </c>
      <c r="G21" s="304"/>
      <c r="H21" s="226"/>
      <c r="I21" s="242"/>
      <c r="AE21" t="s">
        <v>111</v>
      </c>
    </row>
    <row r="22" spans="1:60" outlineLevel="1">
      <c r="A22" s="240">
        <v>6</v>
      </c>
      <c r="B22" s="220" t="s">
        <v>131</v>
      </c>
      <c r="C22" s="232" t="s">
        <v>132</v>
      </c>
      <c r="D22" s="223" t="s">
        <v>133</v>
      </c>
      <c r="E22" s="225">
        <v>25</v>
      </c>
      <c r="F22" s="227"/>
      <c r="G22" s="228">
        <f t="shared" ref="G22:G27" si="0">ROUND(E22*F22,2)</f>
        <v>0</v>
      </c>
      <c r="H22" s="229"/>
      <c r="I22" s="243" t="s">
        <v>115</v>
      </c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 t="s">
        <v>116</v>
      </c>
      <c r="AF22" s="207">
        <v>1</v>
      </c>
      <c r="AG22" s="207"/>
      <c r="AH22" s="207"/>
      <c r="AI22" s="207"/>
      <c r="AJ22" s="207"/>
      <c r="AK22" s="207"/>
      <c r="AL22" s="207"/>
      <c r="AM22" s="207">
        <v>15</v>
      </c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>
      <c r="A23" s="240">
        <v>7</v>
      </c>
      <c r="B23" s="220" t="s">
        <v>134</v>
      </c>
      <c r="C23" s="232" t="s">
        <v>135</v>
      </c>
      <c r="D23" s="223" t="s">
        <v>133</v>
      </c>
      <c r="E23" s="225">
        <v>124</v>
      </c>
      <c r="F23" s="227"/>
      <c r="G23" s="228">
        <f t="shared" si="0"/>
        <v>0</v>
      </c>
      <c r="H23" s="229"/>
      <c r="I23" s="243" t="s">
        <v>115</v>
      </c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116</v>
      </c>
      <c r="AF23" s="207">
        <v>1</v>
      </c>
      <c r="AG23" s="207"/>
      <c r="AH23" s="207"/>
      <c r="AI23" s="207"/>
      <c r="AJ23" s="207"/>
      <c r="AK23" s="207"/>
      <c r="AL23" s="207"/>
      <c r="AM23" s="207">
        <v>15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>
      <c r="A24" s="240">
        <v>8</v>
      </c>
      <c r="B24" s="220" t="s">
        <v>136</v>
      </c>
      <c r="C24" s="232" t="s">
        <v>137</v>
      </c>
      <c r="D24" s="223" t="s">
        <v>121</v>
      </c>
      <c r="E24" s="225">
        <v>356</v>
      </c>
      <c r="F24" s="227"/>
      <c r="G24" s="228">
        <f t="shared" si="0"/>
        <v>0</v>
      </c>
      <c r="H24" s="229"/>
      <c r="I24" s="243" t="s">
        <v>115</v>
      </c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 t="s">
        <v>116</v>
      </c>
      <c r="AF24" s="207">
        <v>1</v>
      </c>
      <c r="AG24" s="207"/>
      <c r="AH24" s="207"/>
      <c r="AI24" s="207"/>
      <c r="AJ24" s="207"/>
      <c r="AK24" s="207"/>
      <c r="AL24" s="207"/>
      <c r="AM24" s="207">
        <v>15</v>
      </c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>
      <c r="A25" s="240">
        <v>9</v>
      </c>
      <c r="B25" s="220" t="s">
        <v>138</v>
      </c>
      <c r="C25" s="232" t="s">
        <v>139</v>
      </c>
      <c r="D25" s="223" t="s">
        <v>121</v>
      </c>
      <c r="E25" s="225">
        <v>183</v>
      </c>
      <c r="F25" s="227"/>
      <c r="G25" s="228">
        <f t="shared" si="0"/>
        <v>0</v>
      </c>
      <c r="H25" s="229"/>
      <c r="I25" s="243" t="s">
        <v>115</v>
      </c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116</v>
      </c>
      <c r="AF25" s="207">
        <v>1</v>
      </c>
      <c r="AG25" s="207"/>
      <c r="AH25" s="207"/>
      <c r="AI25" s="207"/>
      <c r="AJ25" s="207"/>
      <c r="AK25" s="207"/>
      <c r="AL25" s="207"/>
      <c r="AM25" s="207">
        <v>15</v>
      </c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0">
        <v>10</v>
      </c>
      <c r="B26" s="220" t="s">
        <v>140</v>
      </c>
      <c r="C26" s="232" t="s">
        <v>141</v>
      </c>
      <c r="D26" s="223" t="s">
        <v>142</v>
      </c>
      <c r="E26" s="225">
        <v>255</v>
      </c>
      <c r="F26" s="227"/>
      <c r="G26" s="228">
        <f t="shared" si="0"/>
        <v>0</v>
      </c>
      <c r="H26" s="229"/>
      <c r="I26" s="243" t="s">
        <v>115</v>
      </c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116</v>
      </c>
      <c r="AF26" s="207">
        <v>1</v>
      </c>
      <c r="AG26" s="207"/>
      <c r="AH26" s="207"/>
      <c r="AI26" s="207"/>
      <c r="AJ26" s="207"/>
      <c r="AK26" s="207"/>
      <c r="AL26" s="207"/>
      <c r="AM26" s="207">
        <v>15</v>
      </c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>
      <c r="A27" s="240">
        <v>11</v>
      </c>
      <c r="B27" s="220" t="s">
        <v>143</v>
      </c>
      <c r="C27" s="232" t="s">
        <v>144</v>
      </c>
      <c r="D27" s="223" t="s">
        <v>121</v>
      </c>
      <c r="E27" s="225">
        <v>58</v>
      </c>
      <c r="F27" s="227"/>
      <c r="G27" s="228">
        <f t="shared" si="0"/>
        <v>0</v>
      </c>
      <c r="H27" s="229"/>
      <c r="I27" s="243" t="s">
        <v>115</v>
      </c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116</v>
      </c>
      <c r="AF27" s="207">
        <v>1</v>
      </c>
      <c r="AG27" s="207"/>
      <c r="AH27" s="207"/>
      <c r="AI27" s="207"/>
      <c r="AJ27" s="207"/>
      <c r="AK27" s="207"/>
      <c r="AL27" s="207"/>
      <c r="AM27" s="207">
        <v>15</v>
      </c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>
      <c r="A28" s="239" t="s">
        <v>110</v>
      </c>
      <c r="B28" s="219" t="s">
        <v>63</v>
      </c>
      <c r="C28" s="231" t="s">
        <v>64</v>
      </c>
      <c r="D28" s="222"/>
      <c r="E28" s="224"/>
      <c r="F28" s="303">
        <f>SUM(G29:G31)</f>
        <v>0</v>
      </c>
      <c r="G28" s="304"/>
      <c r="H28" s="226"/>
      <c r="I28" s="242"/>
      <c r="AE28" t="s">
        <v>111</v>
      </c>
    </row>
    <row r="29" spans="1:60" outlineLevel="1">
      <c r="A29" s="240">
        <v>12</v>
      </c>
      <c r="B29" s="220" t="s">
        <v>145</v>
      </c>
      <c r="C29" s="232" t="s">
        <v>146</v>
      </c>
      <c r="D29" s="223" t="s">
        <v>147</v>
      </c>
      <c r="E29" s="225">
        <v>2</v>
      </c>
      <c r="F29" s="227"/>
      <c r="G29" s="228">
        <f>ROUND(E29*F29,2)</f>
        <v>0</v>
      </c>
      <c r="H29" s="229"/>
      <c r="I29" s="243" t="s">
        <v>115</v>
      </c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116</v>
      </c>
      <c r="AF29" s="207">
        <v>1</v>
      </c>
      <c r="AG29" s="207"/>
      <c r="AH29" s="207"/>
      <c r="AI29" s="207"/>
      <c r="AJ29" s="207"/>
      <c r="AK29" s="207"/>
      <c r="AL29" s="207"/>
      <c r="AM29" s="207">
        <v>15</v>
      </c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ht="22.5" outlineLevel="1">
      <c r="A30" s="240">
        <v>13</v>
      </c>
      <c r="B30" s="220" t="s">
        <v>148</v>
      </c>
      <c r="C30" s="232" t="s">
        <v>149</v>
      </c>
      <c r="D30" s="223" t="s">
        <v>121</v>
      </c>
      <c r="E30" s="225">
        <v>52</v>
      </c>
      <c r="F30" s="227"/>
      <c r="G30" s="228">
        <f>ROUND(E30*F30,2)</f>
        <v>0</v>
      </c>
      <c r="H30" s="229"/>
      <c r="I30" s="243" t="s">
        <v>115</v>
      </c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116</v>
      </c>
      <c r="AF30" s="207">
        <v>1</v>
      </c>
      <c r="AG30" s="207"/>
      <c r="AH30" s="207"/>
      <c r="AI30" s="207"/>
      <c r="AJ30" s="207"/>
      <c r="AK30" s="207"/>
      <c r="AL30" s="207"/>
      <c r="AM30" s="207">
        <v>15</v>
      </c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ht="22.5" outlineLevel="1">
      <c r="A31" s="241"/>
      <c r="B31" s="221"/>
      <c r="C31" s="298" t="s">
        <v>150</v>
      </c>
      <c r="D31" s="299"/>
      <c r="E31" s="300"/>
      <c r="F31" s="301"/>
      <c r="G31" s="302"/>
      <c r="H31" s="229"/>
      <c r="I31" s="243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12" t="str">
        <f>C31</f>
        <v>Samonivelační hmota k opravě a vyrovnání nerovností od 0,5 - 15 mm na betonových, cementových a anhydritových potěrech před pokládáním koberců, PVC, linolea, dlažeb, korku a plovoucích podlah.</v>
      </c>
      <c r="BB31" s="207"/>
      <c r="BC31" s="207"/>
      <c r="BD31" s="207"/>
      <c r="BE31" s="207"/>
      <c r="BF31" s="207"/>
      <c r="BG31" s="207"/>
      <c r="BH31" s="207"/>
    </row>
    <row r="32" spans="1:60">
      <c r="A32" s="239" t="s">
        <v>110</v>
      </c>
      <c r="B32" s="219" t="s">
        <v>65</v>
      </c>
      <c r="C32" s="231" t="s">
        <v>66</v>
      </c>
      <c r="D32" s="222"/>
      <c r="E32" s="224"/>
      <c r="F32" s="303">
        <f>SUM(G33:G35)</f>
        <v>0</v>
      </c>
      <c r="G32" s="304"/>
      <c r="H32" s="226"/>
      <c r="I32" s="242"/>
      <c r="AE32" t="s">
        <v>111</v>
      </c>
    </row>
    <row r="33" spans="1:60" outlineLevel="1">
      <c r="A33" s="240">
        <v>14</v>
      </c>
      <c r="B33" s="220" t="s">
        <v>151</v>
      </c>
      <c r="C33" s="232" t="s">
        <v>152</v>
      </c>
      <c r="D33" s="223" t="s">
        <v>147</v>
      </c>
      <c r="E33" s="225">
        <v>2</v>
      </c>
      <c r="F33" s="227"/>
      <c r="G33" s="228">
        <f>ROUND(E33*F33,2)</f>
        <v>0</v>
      </c>
      <c r="H33" s="229"/>
      <c r="I33" s="243" t="s">
        <v>115</v>
      </c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116</v>
      </c>
      <c r="AF33" s="207">
        <v>1</v>
      </c>
      <c r="AG33" s="207"/>
      <c r="AH33" s="207"/>
      <c r="AI33" s="207"/>
      <c r="AJ33" s="207"/>
      <c r="AK33" s="207"/>
      <c r="AL33" s="207"/>
      <c r="AM33" s="207">
        <v>15</v>
      </c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>
      <c r="A34" s="240">
        <v>15</v>
      </c>
      <c r="B34" s="220" t="s">
        <v>153</v>
      </c>
      <c r="C34" s="232" t="s">
        <v>154</v>
      </c>
      <c r="D34" s="223" t="s">
        <v>147</v>
      </c>
      <c r="E34" s="225">
        <v>2</v>
      </c>
      <c r="F34" s="227"/>
      <c r="G34" s="228">
        <f>ROUND(E34*F34,2)</f>
        <v>0</v>
      </c>
      <c r="H34" s="229"/>
      <c r="I34" s="243" t="s">
        <v>115</v>
      </c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116</v>
      </c>
      <c r="AF34" s="207">
        <v>1</v>
      </c>
      <c r="AG34" s="207"/>
      <c r="AH34" s="207"/>
      <c r="AI34" s="207"/>
      <c r="AJ34" s="207"/>
      <c r="AK34" s="207"/>
      <c r="AL34" s="207"/>
      <c r="AM34" s="207">
        <v>15</v>
      </c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>
      <c r="A35" s="240">
        <v>16</v>
      </c>
      <c r="B35" s="220" t="s">
        <v>155</v>
      </c>
      <c r="C35" s="232" t="s">
        <v>156</v>
      </c>
      <c r="D35" s="223" t="s">
        <v>121</v>
      </c>
      <c r="E35" s="225">
        <v>52</v>
      </c>
      <c r="F35" s="227"/>
      <c r="G35" s="228">
        <f>ROUND(E35*F35,2)</f>
        <v>0</v>
      </c>
      <c r="H35" s="229"/>
      <c r="I35" s="243" t="s">
        <v>115</v>
      </c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 t="s">
        <v>116</v>
      </c>
      <c r="AF35" s="207">
        <v>1</v>
      </c>
      <c r="AG35" s="207"/>
      <c r="AH35" s="207"/>
      <c r="AI35" s="207"/>
      <c r="AJ35" s="207"/>
      <c r="AK35" s="207"/>
      <c r="AL35" s="207"/>
      <c r="AM35" s="207">
        <v>15</v>
      </c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>
      <c r="A36" s="239" t="s">
        <v>110</v>
      </c>
      <c r="B36" s="219" t="s">
        <v>67</v>
      </c>
      <c r="C36" s="231" t="s">
        <v>68</v>
      </c>
      <c r="D36" s="222"/>
      <c r="E36" s="224"/>
      <c r="F36" s="303">
        <f>SUM(G37:G48)</f>
        <v>0</v>
      </c>
      <c r="G36" s="304"/>
      <c r="H36" s="226"/>
      <c r="I36" s="242"/>
      <c r="AE36" t="s">
        <v>111</v>
      </c>
    </row>
    <row r="37" spans="1:60" outlineLevel="1">
      <c r="A37" s="240">
        <v>17</v>
      </c>
      <c r="B37" s="220" t="s">
        <v>157</v>
      </c>
      <c r="C37" s="232" t="s">
        <v>158</v>
      </c>
      <c r="D37" s="223" t="s">
        <v>159</v>
      </c>
      <c r="E37" s="225">
        <v>12</v>
      </c>
      <c r="F37" s="227"/>
      <c r="G37" s="228">
        <f>ROUND(E37*F37,2)</f>
        <v>0</v>
      </c>
      <c r="H37" s="229"/>
      <c r="I37" s="243" t="s">
        <v>115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116</v>
      </c>
      <c r="AF37" s="207">
        <v>1</v>
      </c>
      <c r="AG37" s="207"/>
      <c r="AH37" s="207"/>
      <c r="AI37" s="207"/>
      <c r="AJ37" s="207"/>
      <c r="AK37" s="207"/>
      <c r="AL37" s="207"/>
      <c r="AM37" s="207">
        <v>15</v>
      </c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1"/>
      <c r="B38" s="221"/>
      <c r="C38" s="298" t="s">
        <v>160</v>
      </c>
      <c r="D38" s="299"/>
      <c r="E38" s="300"/>
      <c r="F38" s="301"/>
      <c r="G38" s="302"/>
      <c r="H38" s="229"/>
      <c r="I38" s="243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12" t="str">
        <f>C38</f>
        <v>Včetně pomocného lešení o výšce podlahy do 1900 mm a pro zatížení do 1,5 kPa  (150 kg/m2).</v>
      </c>
      <c r="BB38" s="207"/>
      <c r="BC38" s="207"/>
      <c r="BD38" s="207"/>
      <c r="BE38" s="207"/>
      <c r="BF38" s="207"/>
      <c r="BG38" s="207"/>
      <c r="BH38" s="207"/>
    </row>
    <row r="39" spans="1:60" outlineLevel="1">
      <c r="A39" s="240">
        <v>18</v>
      </c>
      <c r="B39" s="220" t="s">
        <v>161</v>
      </c>
      <c r="C39" s="232" t="s">
        <v>162</v>
      </c>
      <c r="D39" s="223" t="s">
        <v>159</v>
      </c>
      <c r="E39" s="225">
        <v>14</v>
      </c>
      <c r="F39" s="227"/>
      <c r="G39" s="228">
        <f>ROUND(E39*F39,2)</f>
        <v>0</v>
      </c>
      <c r="H39" s="229"/>
      <c r="I39" s="243" t="s">
        <v>115</v>
      </c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 t="s">
        <v>116</v>
      </c>
      <c r="AF39" s="207">
        <v>1</v>
      </c>
      <c r="AG39" s="207"/>
      <c r="AH39" s="207"/>
      <c r="AI39" s="207"/>
      <c r="AJ39" s="207"/>
      <c r="AK39" s="207"/>
      <c r="AL39" s="207"/>
      <c r="AM39" s="207">
        <v>15</v>
      </c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>
      <c r="A40" s="241"/>
      <c r="B40" s="221"/>
      <c r="C40" s="298" t="s">
        <v>160</v>
      </c>
      <c r="D40" s="299"/>
      <c r="E40" s="300"/>
      <c r="F40" s="301"/>
      <c r="G40" s="302"/>
      <c r="H40" s="229"/>
      <c r="I40" s="243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12" t="str">
        <f>C40</f>
        <v>Včetně pomocného lešení o výšce podlahy do 1900 mm a pro zatížení do 1,5 kPa  (150 kg/m2).</v>
      </c>
      <c r="BB40" s="207"/>
      <c r="BC40" s="207"/>
      <c r="BD40" s="207"/>
      <c r="BE40" s="207"/>
      <c r="BF40" s="207"/>
      <c r="BG40" s="207"/>
      <c r="BH40" s="207"/>
    </row>
    <row r="41" spans="1:60" outlineLevel="1">
      <c r="A41" s="240">
        <v>19</v>
      </c>
      <c r="B41" s="220" t="s">
        <v>163</v>
      </c>
      <c r="C41" s="232" t="s">
        <v>164</v>
      </c>
      <c r="D41" s="223" t="s">
        <v>133</v>
      </c>
      <c r="E41" s="225">
        <v>136</v>
      </c>
      <c r="F41" s="227"/>
      <c r="G41" s="228">
        <f>ROUND(E41*F41,2)</f>
        <v>0</v>
      </c>
      <c r="H41" s="229"/>
      <c r="I41" s="243" t="s">
        <v>115</v>
      </c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 t="s">
        <v>116</v>
      </c>
      <c r="AF41" s="207">
        <v>1</v>
      </c>
      <c r="AG41" s="207"/>
      <c r="AH41" s="207"/>
      <c r="AI41" s="207"/>
      <c r="AJ41" s="207"/>
      <c r="AK41" s="207"/>
      <c r="AL41" s="207"/>
      <c r="AM41" s="207">
        <v>15</v>
      </c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>
      <c r="A42" s="241"/>
      <c r="B42" s="221"/>
      <c r="C42" s="298" t="s">
        <v>160</v>
      </c>
      <c r="D42" s="299"/>
      <c r="E42" s="300"/>
      <c r="F42" s="301"/>
      <c r="G42" s="302"/>
      <c r="H42" s="229"/>
      <c r="I42" s="243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12" t="str">
        <f>C42</f>
        <v>Včetně pomocného lešení o výšce podlahy do 1900 mm a pro zatížení do 1,5 kPa  (150 kg/m2).</v>
      </c>
      <c r="BB42" s="207"/>
      <c r="BC42" s="207"/>
      <c r="BD42" s="207"/>
      <c r="BE42" s="207"/>
      <c r="BF42" s="207"/>
      <c r="BG42" s="207"/>
      <c r="BH42" s="207"/>
    </row>
    <row r="43" spans="1:60" outlineLevel="1">
      <c r="A43" s="240">
        <v>20</v>
      </c>
      <c r="B43" s="220" t="s">
        <v>165</v>
      </c>
      <c r="C43" s="232" t="s">
        <v>166</v>
      </c>
      <c r="D43" s="223" t="s">
        <v>133</v>
      </c>
      <c r="E43" s="225">
        <v>28</v>
      </c>
      <c r="F43" s="227"/>
      <c r="G43" s="228">
        <f>ROUND(E43*F43,2)</f>
        <v>0</v>
      </c>
      <c r="H43" s="229"/>
      <c r="I43" s="243" t="s">
        <v>115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116</v>
      </c>
      <c r="AF43" s="207">
        <v>1</v>
      </c>
      <c r="AG43" s="207"/>
      <c r="AH43" s="207"/>
      <c r="AI43" s="207"/>
      <c r="AJ43" s="207"/>
      <c r="AK43" s="207"/>
      <c r="AL43" s="207"/>
      <c r="AM43" s="207">
        <v>15</v>
      </c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1"/>
      <c r="B44" s="221"/>
      <c r="C44" s="298" t="s">
        <v>160</v>
      </c>
      <c r="D44" s="299"/>
      <c r="E44" s="300"/>
      <c r="F44" s="301"/>
      <c r="G44" s="302"/>
      <c r="H44" s="229"/>
      <c r="I44" s="243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12" t="str">
        <f>C44</f>
        <v>Včetně pomocného lešení o výšce podlahy do 1900 mm a pro zatížení do 1,5 kPa  (150 kg/m2).</v>
      </c>
      <c r="BB44" s="207"/>
      <c r="BC44" s="207"/>
      <c r="BD44" s="207"/>
      <c r="BE44" s="207"/>
      <c r="BF44" s="207"/>
      <c r="BG44" s="207"/>
      <c r="BH44" s="207"/>
    </row>
    <row r="45" spans="1:60" outlineLevel="1">
      <c r="A45" s="240">
        <v>21</v>
      </c>
      <c r="B45" s="220" t="s">
        <v>167</v>
      </c>
      <c r="C45" s="232" t="s">
        <v>168</v>
      </c>
      <c r="D45" s="223" t="s">
        <v>133</v>
      </c>
      <c r="E45" s="225">
        <v>64</v>
      </c>
      <c r="F45" s="227"/>
      <c r="G45" s="228">
        <f>ROUND(E45*F45,2)</f>
        <v>0</v>
      </c>
      <c r="H45" s="229"/>
      <c r="I45" s="243" t="s">
        <v>115</v>
      </c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 t="s">
        <v>116</v>
      </c>
      <c r="AF45" s="207">
        <v>1</v>
      </c>
      <c r="AG45" s="207"/>
      <c r="AH45" s="207"/>
      <c r="AI45" s="207"/>
      <c r="AJ45" s="207"/>
      <c r="AK45" s="207"/>
      <c r="AL45" s="207"/>
      <c r="AM45" s="207">
        <v>15</v>
      </c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>
      <c r="A46" s="241"/>
      <c r="B46" s="221"/>
      <c r="C46" s="298" t="s">
        <v>160</v>
      </c>
      <c r="D46" s="299"/>
      <c r="E46" s="300"/>
      <c r="F46" s="301"/>
      <c r="G46" s="302"/>
      <c r="H46" s="229"/>
      <c r="I46" s="243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12" t="str">
        <f>C46</f>
        <v>Včetně pomocného lešení o výšce podlahy do 1900 mm a pro zatížení do 1,5 kPa  (150 kg/m2).</v>
      </c>
      <c r="BB46" s="207"/>
      <c r="BC46" s="207"/>
      <c r="BD46" s="207"/>
      <c r="BE46" s="207"/>
      <c r="BF46" s="207"/>
      <c r="BG46" s="207"/>
      <c r="BH46" s="207"/>
    </row>
    <row r="47" spans="1:60" outlineLevel="1">
      <c r="A47" s="240">
        <v>22</v>
      </c>
      <c r="B47" s="220" t="s">
        <v>169</v>
      </c>
      <c r="C47" s="232" t="s">
        <v>170</v>
      </c>
      <c r="D47" s="223" t="s">
        <v>171</v>
      </c>
      <c r="E47" s="225">
        <v>180</v>
      </c>
      <c r="F47" s="227"/>
      <c r="G47" s="228">
        <f>ROUND(E47*F47,2)</f>
        <v>0</v>
      </c>
      <c r="H47" s="229"/>
      <c r="I47" s="243" t="s">
        <v>115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116</v>
      </c>
      <c r="AF47" s="207">
        <v>1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0">
        <v>23</v>
      </c>
      <c r="B48" s="220" t="s">
        <v>172</v>
      </c>
      <c r="C48" s="232" t="s">
        <v>173</v>
      </c>
      <c r="D48" s="223" t="s">
        <v>121</v>
      </c>
      <c r="E48" s="225">
        <v>356</v>
      </c>
      <c r="F48" s="227"/>
      <c r="G48" s="228">
        <f>ROUND(E48*F48,2)</f>
        <v>0</v>
      </c>
      <c r="H48" s="229"/>
      <c r="I48" s="243" t="s">
        <v>115</v>
      </c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 t="s">
        <v>116</v>
      </c>
      <c r="AF48" s="207">
        <v>1</v>
      </c>
      <c r="AG48" s="207"/>
      <c r="AH48" s="207"/>
      <c r="AI48" s="207"/>
      <c r="AJ48" s="207"/>
      <c r="AK48" s="207"/>
      <c r="AL48" s="207"/>
      <c r="AM48" s="207">
        <v>15</v>
      </c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>
      <c r="A49" s="239" t="s">
        <v>110</v>
      </c>
      <c r="B49" s="219" t="s">
        <v>69</v>
      </c>
      <c r="C49" s="231" t="s">
        <v>70</v>
      </c>
      <c r="D49" s="222"/>
      <c r="E49" s="224"/>
      <c r="F49" s="303">
        <f>SUM(G50:G54)</f>
        <v>0</v>
      </c>
      <c r="G49" s="304"/>
      <c r="H49" s="226"/>
      <c r="I49" s="242"/>
      <c r="AE49" t="s">
        <v>111</v>
      </c>
    </row>
    <row r="50" spans="1:60" outlineLevel="1">
      <c r="A50" s="240">
        <v>24</v>
      </c>
      <c r="B50" s="220" t="s">
        <v>174</v>
      </c>
      <c r="C50" s="232" t="s">
        <v>175</v>
      </c>
      <c r="D50" s="223" t="s">
        <v>121</v>
      </c>
      <c r="E50" s="225">
        <v>293</v>
      </c>
      <c r="F50" s="227"/>
      <c r="G50" s="228">
        <f>ROUND(E50*F50,2)</f>
        <v>0</v>
      </c>
      <c r="H50" s="229"/>
      <c r="I50" s="243" t="s">
        <v>115</v>
      </c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 t="s">
        <v>116</v>
      </c>
      <c r="AF50" s="207">
        <v>1</v>
      </c>
      <c r="AG50" s="207"/>
      <c r="AH50" s="207"/>
      <c r="AI50" s="207"/>
      <c r="AJ50" s="207"/>
      <c r="AK50" s="207"/>
      <c r="AL50" s="207"/>
      <c r="AM50" s="207">
        <v>15</v>
      </c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>
      <c r="A51" s="240">
        <v>25</v>
      </c>
      <c r="B51" s="220" t="s">
        <v>176</v>
      </c>
      <c r="C51" s="232" t="s">
        <v>177</v>
      </c>
      <c r="D51" s="223" t="s">
        <v>121</v>
      </c>
      <c r="E51" s="225">
        <v>587</v>
      </c>
      <c r="F51" s="227"/>
      <c r="G51" s="228">
        <f>ROUND(E51*F51,2)</f>
        <v>0</v>
      </c>
      <c r="H51" s="229"/>
      <c r="I51" s="243" t="s">
        <v>115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116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1"/>
      <c r="B52" s="221"/>
      <c r="C52" s="298" t="s">
        <v>178</v>
      </c>
      <c r="D52" s="299"/>
      <c r="E52" s="300"/>
      <c r="F52" s="301"/>
      <c r="G52" s="302"/>
      <c r="H52" s="229"/>
      <c r="I52" s="243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12" t="str">
        <f>C52</f>
        <v>dvouvrstvá</v>
      </c>
      <c r="BB52" s="207"/>
      <c r="BC52" s="207"/>
      <c r="BD52" s="207"/>
      <c r="BE52" s="207"/>
      <c r="BF52" s="207"/>
      <c r="BG52" s="207"/>
      <c r="BH52" s="207"/>
    </row>
    <row r="53" spans="1:60" outlineLevel="1">
      <c r="A53" s="240">
        <v>26</v>
      </c>
      <c r="B53" s="220" t="s">
        <v>179</v>
      </c>
      <c r="C53" s="232" t="s">
        <v>180</v>
      </c>
      <c r="D53" s="223" t="s">
        <v>133</v>
      </c>
      <c r="E53" s="225">
        <v>138</v>
      </c>
      <c r="F53" s="227"/>
      <c r="G53" s="228">
        <f>ROUND(E53*F53,2)</f>
        <v>0</v>
      </c>
      <c r="H53" s="229"/>
      <c r="I53" s="243" t="s">
        <v>115</v>
      </c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116</v>
      </c>
      <c r="AF53" s="207">
        <v>1</v>
      </c>
      <c r="AG53" s="207"/>
      <c r="AH53" s="207"/>
      <c r="AI53" s="207"/>
      <c r="AJ53" s="207"/>
      <c r="AK53" s="207"/>
      <c r="AL53" s="207"/>
      <c r="AM53" s="207">
        <v>15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>
      <c r="A54" s="240">
        <v>27</v>
      </c>
      <c r="B54" s="220" t="s">
        <v>181</v>
      </c>
      <c r="C54" s="232" t="s">
        <v>182</v>
      </c>
      <c r="D54" s="223" t="s">
        <v>159</v>
      </c>
      <c r="E54" s="225">
        <v>120</v>
      </c>
      <c r="F54" s="227"/>
      <c r="G54" s="228">
        <f>ROUND(E54*F54,2)</f>
        <v>0</v>
      </c>
      <c r="H54" s="229"/>
      <c r="I54" s="243" t="s">
        <v>115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116</v>
      </c>
      <c r="AF54" s="207">
        <v>1</v>
      </c>
      <c r="AG54" s="207"/>
      <c r="AH54" s="207"/>
      <c r="AI54" s="207"/>
      <c r="AJ54" s="207"/>
      <c r="AK54" s="207"/>
      <c r="AL54" s="207"/>
      <c r="AM54" s="207">
        <v>15</v>
      </c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>
      <c r="A55" s="239" t="s">
        <v>110</v>
      </c>
      <c r="B55" s="219" t="s">
        <v>79</v>
      </c>
      <c r="C55" s="231" t="s">
        <v>80</v>
      </c>
      <c r="D55" s="222"/>
      <c r="E55" s="224"/>
      <c r="F55" s="303">
        <f>SUM(G56:G57)</f>
        <v>0</v>
      </c>
      <c r="G55" s="304"/>
      <c r="H55" s="226"/>
      <c r="I55" s="242"/>
      <c r="AE55" t="s">
        <v>111</v>
      </c>
    </row>
    <row r="56" spans="1:60" outlineLevel="1">
      <c r="A56" s="240">
        <v>28</v>
      </c>
      <c r="B56" s="220" t="s">
        <v>183</v>
      </c>
      <c r="C56" s="232" t="s">
        <v>184</v>
      </c>
      <c r="D56" s="223" t="s">
        <v>159</v>
      </c>
      <c r="E56" s="225">
        <v>10</v>
      </c>
      <c r="F56" s="227"/>
      <c r="G56" s="228">
        <f>ROUND(E56*F56,2)</f>
        <v>0</v>
      </c>
      <c r="H56" s="229"/>
      <c r="I56" s="243" t="s">
        <v>115</v>
      </c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 t="s">
        <v>116</v>
      </c>
      <c r="AF56" s="207">
        <v>1</v>
      </c>
      <c r="AG56" s="207"/>
      <c r="AH56" s="207"/>
      <c r="AI56" s="207"/>
      <c r="AJ56" s="207"/>
      <c r="AK56" s="207"/>
      <c r="AL56" s="207"/>
      <c r="AM56" s="207">
        <v>15</v>
      </c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>
      <c r="A57" s="240">
        <v>29</v>
      </c>
      <c r="B57" s="220" t="s">
        <v>185</v>
      </c>
      <c r="C57" s="232" t="s">
        <v>186</v>
      </c>
      <c r="D57" s="223" t="s">
        <v>159</v>
      </c>
      <c r="E57" s="225">
        <v>12</v>
      </c>
      <c r="F57" s="227"/>
      <c r="G57" s="228">
        <f>ROUND(E57*F57,2)</f>
        <v>0</v>
      </c>
      <c r="H57" s="229"/>
      <c r="I57" s="243" t="s">
        <v>115</v>
      </c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 t="s">
        <v>116</v>
      </c>
      <c r="AF57" s="207">
        <v>1</v>
      </c>
      <c r="AG57" s="207"/>
      <c r="AH57" s="207"/>
      <c r="AI57" s="207"/>
      <c r="AJ57" s="207"/>
      <c r="AK57" s="207"/>
      <c r="AL57" s="207"/>
      <c r="AM57" s="207">
        <v>15</v>
      </c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>
      <c r="A58" s="239" t="s">
        <v>110</v>
      </c>
      <c r="B58" s="219" t="s">
        <v>81</v>
      </c>
      <c r="C58" s="231" t="s">
        <v>82</v>
      </c>
      <c r="D58" s="222"/>
      <c r="E58" s="224"/>
      <c r="F58" s="303">
        <f>SUM(G59:G64)</f>
        <v>0</v>
      </c>
      <c r="G58" s="304"/>
      <c r="H58" s="226"/>
      <c r="I58" s="242"/>
      <c r="AE58" t="s">
        <v>111</v>
      </c>
    </row>
    <row r="59" spans="1:60" outlineLevel="1">
      <c r="A59" s="240">
        <v>30</v>
      </c>
      <c r="B59" s="220" t="s">
        <v>187</v>
      </c>
      <c r="C59" s="232" t="s">
        <v>188</v>
      </c>
      <c r="D59" s="223" t="s">
        <v>133</v>
      </c>
      <c r="E59" s="225">
        <v>138</v>
      </c>
      <c r="F59" s="227"/>
      <c r="G59" s="228">
        <f>ROUND(E59*F59,2)</f>
        <v>0</v>
      </c>
      <c r="H59" s="229"/>
      <c r="I59" s="243" t="s">
        <v>115</v>
      </c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116</v>
      </c>
      <c r="AF59" s="207">
        <v>1</v>
      </c>
      <c r="AG59" s="207"/>
      <c r="AH59" s="207"/>
      <c r="AI59" s="207"/>
      <c r="AJ59" s="207"/>
      <c r="AK59" s="207"/>
      <c r="AL59" s="207"/>
      <c r="AM59" s="207">
        <v>15</v>
      </c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1"/>
      <c r="B60" s="221"/>
      <c r="C60" s="298" t="s">
        <v>189</v>
      </c>
      <c r="D60" s="299"/>
      <c r="E60" s="300"/>
      <c r="F60" s="301"/>
      <c r="G60" s="302"/>
      <c r="H60" s="229"/>
      <c r="I60" s="243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12" t="str">
        <f>C60</f>
        <v>vč. dodávky a montáže silikonu.</v>
      </c>
      <c r="BB60" s="207"/>
      <c r="BC60" s="207"/>
      <c r="BD60" s="207"/>
      <c r="BE60" s="207"/>
      <c r="BF60" s="207"/>
      <c r="BG60" s="207"/>
      <c r="BH60" s="207"/>
    </row>
    <row r="61" spans="1:60" outlineLevel="1">
      <c r="A61" s="240">
        <v>31</v>
      </c>
      <c r="B61" s="220" t="s">
        <v>190</v>
      </c>
      <c r="C61" s="232" t="s">
        <v>191</v>
      </c>
      <c r="D61" s="223" t="s">
        <v>121</v>
      </c>
      <c r="E61" s="225">
        <v>52</v>
      </c>
      <c r="F61" s="227"/>
      <c r="G61" s="228">
        <f>ROUND(E61*F61,2)</f>
        <v>0</v>
      </c>
      <c r="H61" s="229"/>
      <c r="I61" s="243" t="s">
        <v>115</v>
      </c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116</v>
      </c>
      <c r="AF61" s="207">
        <v>1</v>
      </c>
      <c r="AG61" s="207"/>
      <c r="AH61" s="207"/>
      <c r="AI61" s="207"/>
      <c r="AJ61" s="207"/>
      <c r="AK61" s="207"/>
      <c r="AL61" s="207"/>
      <c r="AM61" s="207">
        <v>15</v>
      </c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0">
        <v>32</v>
      </c>
      <c r="B62" s="220" t="s">
        <v>192</v>
      </c>
      <c r="C62" s="232" t="s">
        <v>193</v>
      </c>
      <c r="D62" s="223" t="s">
        <v>121</v>
      </c>
      <c r="E62" s="225">
        <v>52</v>
      </c>
      <c r="F62" s="227"/>
      <c r="G62" s="228">
        <f>ROUND(E62*F62,2)</f>
        <v>0</v>
      </c>
      <c r="H62" s="229"/>
      <c r="I62" s="243" t="s">
        <v>115</v>
      </c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 t="s">
        <v>116</v>
      </c>
      <c r="AF62" s="207">
        <v>1</v>
      </c>
      <c r="AG62" s="207"/>
      <c r="AH62" s="207"/>
      <c r="AI62" s="207"/>
      <c r="AJ62" s="207"/>
      <c r="AK62" s="207"/>
      <c r="AL62" s="207"/>
      <c r="AM62" s="207">
        <v>15</v>
      </c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>
      <c r="A63" s="240">
        <v>33</v>
      </c>
      <c r="B63" s="220" t="s">
        <v>194</v>
      </c>
      <c r="C63" s="232" t="s">
        <v>195</v>
      </c>
      <c r="D63" s="223" t="s">
        <v>196</v>
      </c>
      <c r="E63" s="225">
        <v>0.70960000000000001</v>
      </c>
      <c r="F63" s="227"/>
      <c r="G63" s="228">
        <f>ROUND(E63*F63,2)</f>
        <v>0</v>
      </c>
      <c r="H63" s="229"/>
      <c r="I63" s="243" t="s">
        <v>115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116</v>
      </c>
      <c r="AF63" s="207">
        <v>7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>
      <c r="A64" s="240">
        <v>34</v>
      </c>
      <c r="B64" s="220" t="s">
        <v>197</v>
      </c>
      <c r="C64" s="232" t="s">
        <v>198</v>
      </c>
      <c r="D64" s="223" t="s">
        <v>196</v>
      </c>
      <c r="E64" s="225">
        <v>0.70960000000000001</v>
      </c>
      <c r="F64" s="227"/>
      <c r="G64" s="228">
        <f>ROUND(E64*F64,2)</f>
        <v>0</v>
      </c>
      <c r="H64" s="229"/>
      <c r="I64" s="243" t="s">
        <v>115</v>
      </c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 t="s">
        <v>116</v>
      </c>
      <c r="AF64" s="207">
        <v>7</v>
      </c>
      <c r="AG64" s="207"/>
      <c r="AH64" s="207"/>
      <c r="AI64" s="207"/>
      <c r="AJ64" s="207"/>
      <c r="AK64" s="207"/>
      <c r="AL64" s="207"/>
      <c r="AM64" s="207">
        <v>15</v>
      </c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>
      <c r="A65" s="239" t="s">
        <v>110</v>
      </c>
      <c r="B65" s="219" t="s">
        <v>83</v>
      </c>
      <c r="C65" s="231" t="s">
        <v>84</v>
      </c>
      <c r="D65" s="222"/>
      <c r="E65" s="224"/>
      <c r="F65" s="303">
        <f>SUM(G66:G70)</f>
        <v>0</v>
      </c>
      <c r="G65" s="304"/>
      <c r="H65" s="226"/>
      <c r="I65" s="242"/>
      <c r="AE65" t="s">
        <v>111</v>
      </c>
    </row>
    <row r="66" spans="1:60" outlineLevel="1">
      <c r="A66" s="240">
        <v>35</v>
      </c>
      <c r="B66" s="220" t="s">
        <v>199</v>
      </c>
      <c r="C66" s="232" t="s">
        <v>200</v>
      </c>
      <c r="D66" s="223" t="s">
        <v>121</v>
      </c>
      <c r="E66" s="225">
        <v>78</v>
      </c>
      <c r="F66" s="227"/>
      <c r="G66" s="228">
        <f>ROUND(E66*F66,2)</f>
        <v>0</v>
      </c>
      <c r="H66" s="229"/>
      <c r="I66" s="243" t="s">
        <v>115</v>
      </c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 t="s">
        <v>116</v>
      </c>
      <c r="AF66" s="207">
        <v>1</v>
      </c>
      <c r="AG66" s="207"/>
      <c r="AH66" s="207"/>
      <c r="AI66" s="207"/>
      <c r="AJ66" s="207"/>
      <c r="AK66" s="207"/>
      <c r="AL66" s="207"/>
      <c r="AM66" s="207">
        <v>15</v>
      </c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>
      <c r="A67" s="240">
        <v>36</v>
      </c>
      <c r="B67" s="220" t="s">
        <v>201</v>
      </c>
      <c r="C67" s="232" t="s">
        <v>202</v>
      </c>
      <c r="D67" s="223" t="s">
        <v>121</v>
      </c>
      <c r="E67" s="225">
        <v>177</v>
      </c>
      <c r="F67" s="227"/>
      <c r="G67" s="228">
        <f>ROUND(E67*F67,2)</f>
        <v>0</v>
      </c>
      <c r="H67" s="229"/>
      <c r="I67" s="243" t="s">
        <v>115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116</v>
      </c>
      <c r="AF67" s="207">
        <v>1</v>
      </c>
      <c r="AG67" s="207"/>
      <c r="AH67" s="207"/>
      <c r="AI67" s="207"/>
      <c r="AJ67" s="207"/>
      <c r="AK67" s="207"/>
      <c r="AL67" s="207"/>
      <c r="AM67" s="207">
        <v>15</v>
      </c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>
      <c r="A68" s="240">
        <v>37</v>
      </c>
      <c r="B68" s="220" t="s">
        <v>203</v>
      </c>
      <c r="C68" s="232" t="s">
        <v>204</v>
      </c>
      <c r="D68" s="223" t="s">
        <v>121</v>
      </c>
      <c r="E68" s="225">
        <v>255</v>
      </c>
      <c r="F68" s="227"/>
      <c r="G68" s="228">
        <f>ROUND(E68*F68,2)</f>
        <v>0</v>
      </c>
      <c r="H68" s="229"/>
      <c r="I68" s="243" t="s">
        <v>115</v>
      </c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 t="s">
        <v>116</v>
      </c>
      <c r="AF68" s="207">
        <v>1</v>
      </c>
      <c r="AG68" s="207"/>
      <c r="AH68" s="207"/>
      <c r="AI68" s="207"/>
      <c r="AJ68" s="207"/>
      <c r="AK68" s="207"/>
      <c r="AL68" s="207"/>
      <c r="AM68" s="207">
        <v>15</v>
      </c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>
      <c r="A69" s="240">
        <v>38</v>
      </c>
      <c r="B69" s="220" t="s">
        <v>205</v>
      </c>
      <c r="C69" s="232" t="s">
        <v>206</v>
      </c>
      <c r="D69" s="223" t="s">
        <v>207</v>
      </c>
      <c r="E69" s="225">
        <v>3.7484999999999999</v>
      </c>
      <c r="F69" s="227"/>
      <c r="G69" s="228">
        <f>ROUND(E69*F69,2)</f>
        <v>0</v>
      </c>
      <c r="H69" s="229"/>
      <c r="I69" s="243" t="s">
        <v>115</v>
      </c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116</v>
      </c>
      <c r="AF69" s="207">
        <v>7</v>
      </c>
      <c r="AG69" s="207"/>
      <c r="AH69" s="207"/>
      <c r="AI69" s="207"/>
      <c r="AJ69" s="207"/>
      <c r="AK69" s="207"/>
      <c r="AL69" s="207"/>
      <c r="AM69" s="207">
        <v>15</v>
      </c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>
      <c r="A70" s="240">
        <v>39</v>
      </c>
      <c r="B70" s="220" t="s">
        <v>208</v>
      </c>
      <c r="C70" s="232" t="s">
        <v>209</v>
      </c>
      <c r="D70" s="223" t="s">
        <v>207</v>
      </c>
      <c r="E70" s="225">
        <v>3.7484999999999999</v>
      </c>
      <c r="F70" s="227"/>
      <c r="G70" s="228">
        <f>ROUND(E70*F70,2)</f>
        <v>0</v>
      </c>
      <c r="H70" s="229"/>
      <c r="I70" s="243" t="s">
        <v>115</v>
      </c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116</v>
      </c>
      <c r="AF70" s="207">
        <v>7</v>
      </c>
      <c r="AG70" s="207"/>
      <c r="AH70" s="207"/>
      <c r="AI70" s="207"/>
      <c r="AJ70" s="207"/>
      <c r="AK70" s="207"/>
      <c r="AL70" s="207"/>
      <c r="AM70" s="207">
        <v>15</v>
      </c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>
      <c r="A71" s="239" t="s">
        <v>110</v>
      </c>
      <c r="B71" s="219" t="s">
        <v>85</v>
      </c>
      <c r="C71" s="231" t="s">
        <v>86</v>
      </c>
      <c r="D71" s="222"/>
      <c r="E71" s="224"/>
      <c r="F71" s="303">
        <f>SUM(G72:G72)</f>
        <v>0</v>
      </c>
      <c r="G71" s="304"/>
      <c r="H71" s="226"/>
      <c r="I71" s="242"/>
      <c r="AE71" t="s">
        <v>111</v>
      </c>
    </row>
    <row r="72" spans="1:60" outlineLevel="1">
      <c r="A72" s="240">
        <v>40</v>
      </c>
      <c r="B72" s="220" t="s">
        <v>210</v>
      </c>
      <c r="C72" s="232" t="s">
        <v>211</v>
      </c>
      <c r="D72" s="223" t="s">
        <v>121</v>
      </c>
      <c r="E72" s="225">
        <v>329</v>
      </c>
      <c r="F72" s="227"/>
      <c r="G72" s="228">
        <f>ROUND(E72*F72,2)</f>
        <v>0</v>
      </c>
      <c r="H72" s="229"/>
      <c r="I72" s="243" t="s">
        <v>115</v>
      </c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 t="s">
        <v>116</v>
      </c>
      <c r="AF72" s="207">
        <v>1</v>
      </c>
      <c r="AG72" s="207"/>
      <c r="AH72" s="207"/>
      <c r="AI72" s="207"/>
      <c r="AJ72" s="207"/>
      <c r="AK72" s="207"/>
      <c r="AL72" s="207"/>
      <c r="AM72" s="207">
        <v>15</v>
      </c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>
      <c r="A73" s="239" t="s">
        <v>110</v>
      </c>
      <c r="B73" s="219" t="s">
        <v>87</v>
      </c>
      <c r="C73" s="231" t="s">
        <v>88</v>
      </c>
      <c r="D73" s="222"/>
      <c r="E73" s="224"/>
      <c r="F73" s="303">
        <f>SUM(G74:G80)</f>
        <v>0</v>
      </c>
      <c r="G73" s="304"/>
      <c r="H73" s="226"/>
      <c r="I73" s="242"/>
      <c r="AE73" t="s">
        <v>111</v>
      </c>
    </row>
    <row r="74" spans="1:60" outlineLevel="1">
      <c r="A74" s="240">
        <v>41</v>
      </c>
      <c r="B74" s="220" t="s">
        <v>212</v>
      </c>
      <c r="C74" s="232" t="s">
        <v>213</v>
      </c>
      <c r="D74" s="223" t="s">
        <v>207</v>
      </c>
      <c r="E74" s="225">
        <v>69.543999999999997</v>
      </c>
      <c r="F74" s="227"/>
      <c r="G74" s="228">
        <f>ROUND(E74*F74,2)</f>
        <v>0</v>
      </c>
      <c r="H74" s="229"/>
      <c r="I74" s="243" t="s">
        <v>115</v>
      </c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 t="s">
        <v>116</v>
      </c>
      <c r="AF74" s="207">
        <v>8</v>
      </c>
      <c r="AG74" s="207"/>
      <c r="AH74" s="207"/>
      <c r="AI74" s="207"/>
      <c r="AJ74" s="207"/>
      <c r="AK74" s="207"/>
      <c r="AL74" s="207"/>
      <c r="AM74" s="207">
        <v>15</v>
      </c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>
      <c r="A75" s="240">
        <v>42</v>
      </c>
      <c r="B75" s="220" t="s">
        <v>214</v>
      </c>
      <c r="C75" s="232" t="s">
        <v>215</v>
      </c>
      <c r="D75" s="223" t="s">
        <v>207</v>
      </c>
      <c r="E75" s="225">
        <v>69.543999999999997</v>
      </c>
      <c r="F75" s="227"/>
      <c r="G75" s="228">
        <f>ROUND(E75*F75,2)</f>
        <v>0</v>
      </c>
      <c r="H75" s="229"/>
      <c r="I75" s="243" t="s">
        <v>115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116</v>
      </c>
      <c r="AF75" s="207">
        <v>8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>
      <c r="A76" s="240">
        <v>43</v>
      </c>
      <c r="B76" s="220" t="s">
        <v>216</v>
      </c>
      <c r="C76" s="232" t="s">
        <v>217</v>
      </c>
      <c r="D76" s="223" t="s">
        <v>207</v>
      </c>
      <c r="E76" s="225">
        <v>69.543999999999997</v>
      </c>
      <c r="F76" s="227"/>
      <c r="G76" s="228">
        <f>ROUND(E76*F76,2)</f>
        <v>0</v>
      </c>
      <c r="H76" s="229"/>
      <c r="I76" s="243" t="s">
        <v>115</v>
      </c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 t="s">
        <v>116</v>
      </c>
      <c r="AF76" s="207">
        <v>8</v>
      </c>
      <c r="AG76" s="207"/>
      <c r="AH76" s="207"/>
      <c r="AI76" s="207"/>
      <c r="AJ76" s="207"/>
      <c r="AK76" s="207"/>
      <c r="AL76" s="207"/>
      <c r="AM76" s="207">
        <v>15</v>
      </c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>
      <c r="A77" s="241"/>
      <c r="B77" s="221"/>
      <c r="C77" s="298" t="s">
        <v>218</v>
      </c>
      <c r="D77" s="299"/>
      <c r="E77" s="300"/>
      <c r="F77" s="301"/>
      <c r="G77" s="302"/>
      <c r="H77" s="229"/>
      <c r="I77" s="243"/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/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12" t="str">
        <f>C77</f>
        <v>Včetně naložení na dopravní prostředek a složení na skládku, bez poplatku za skládku.</v>
      </c>
      <c r="BB77" s="207"/>
      <c r="BC77" s="207"/>
      <c r="BD77" s="207"/>
      <c r="BE77" s="207"/>
      <c r="BF77" s="207"/>
      <c r="BG77" s="207"/>
      <c r="BH77" s="207"/>
    </row>
    <row r="78" spans="1:60" outlineLevel="1">
      <c r="A78" s="240">
        <v>44</v>
      </c>
      <c r="B78" s="220" t="s">
        <v>219</v>
      </c>
      <c r="C78" s="232" t="s">
        <v>220</v>
      </c>
      <c r="D78" s="223" t="s">
        <v>207</v>
      </c>
      <c r="E78" s="225">
        <v>69.543999999999997</v>
      </c>
      <c r="F78" s="227"/>
      <c r="G78" s="228">
        <f>ROUND(E78*F78,2)</f>
        <v>0</v>
      </c>
      <c r="H78" s="229"/>
      <c r="I78" s="243" t="s">
        <v>115</v>
      </c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 t="s">
        <v>116</v>
      </c>
      <c r="AF78" s="207">
        <v>8</v>
      </c>
      <c r="AG78" s="207"/>
      <c r="AH78" s="207"/>
      <c r="AI78" s="207"/>
      <c r="AJ78" s="207"/>
      <c r="AK78" s="207"/>
      <c r="AL78" s="207"/>
      <c r="AM78" s="207">
        <v>15</v>
      </c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>
      <c r="A79" s="240">
        <v>45</v>
      </c>
      <c r="B79" s="220" t="s">
        <v>221</v>
      </c>
      <c r="C79" s="232" t="s">
        <v>222</v>
      </c>
      <c r="D79" s="223" t="s">
        <v>207</v>
      </c>
      <c r="E79" s="225">
        <v>69.543999999999997</v>
      </c>
      <c r="F79" s="227"/>
      <c r="G79" s="228">
        <f>ROUND(E79*F79,2)</f>
        <v>0</v>
      </c>
      <c r="H79" s="229"/>
      <c r="I79" s="243" t="s">
        <v>115</v>
      </c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 t="s">
        <v>116</v>
      </c>
      <c r="AF79" s="207">
        <v>8</v>
      </c>
      <c r="AG79" s="207"/>
      <c r="AH79" s="207"/>
      <c r="AI79" s="207"/>
      <c r="AJ79" s="207"/>
      <c r="AK79" s="207"/>
      <c r="AL79" s="207"/>
      <c r="AM79" s="207">
        <v>15</v>
      </c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>
      <c r="A80" s="240">
        <v>46</v>
      </c>
      <c r="B80" s="220" t="s">
        <v>223</v>
      </c>
      <c r="C80" s="232" t="s">
        <v>224</v>
      </c>
      <c r="D80" s="223" t="s">
        <v>207</v>
      </c>
      <c r="E80" s="225">
        <v>69.543999999999997</v>
      </c>
      <c r="F80" s="227"/>
      <c r="G80" s="228">
        <f>ROUND(E80*F80,2)</f>
        <v>0</v>
      </c>
      <c r="H80" s="229"/>
      <c r="I80" s="243" t="s">
        <v>115</v>
      </c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 t="s">
        <v>116</v>
      </c>
      <c r="AF80" s="207">
        <v>8</v>
      </c>
      <c r="AG80" s="207"/>
      <c r="AH80" s="207"/>
      <c r="AI80" s="207"/>
      <c r="AJ80" s="207"/>
      <c r="AK80" s="207"/>
      <c r="AL80" s="207"/>
      <c r="AM80" s="207">
        <v>15</v>
      </c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>
      <c r="A81" s="239" t="s">
        <v>110</v>
      </c>
      <c r="B81" s="219" t="s">
        <v>89</v>
      </c>
      <c r="C81" s="231" t="s">
        <v>90</v>
      </c>
      <c r="D81" s="222"/>
      <c r="E81" s="224"/>
      <c r="F81" s="303">
        <f>SUM(G82:G83)</f>
        <v>0</v>
      </c>
      <c r="G81" s="304"/>
      <c r="H81" s="226"/>
      <c r="I81" s="242"/>
      <c r="AE81" t="s">
        <v>111</v>
      </c>
    </row>
    <row r="82" spans="1:60" outlineLevel="1">
      <c r="A82" s="240">
        <v>47</v>
      </c>
      <c r="B82" s="220" t="s">
        <v>225</v>
      </c>
      <c r="C82" s="232" t="s">
        <v>226</v>
      </c>
      <c r="D82" s="223" t="s">
        <v>171</v>
      </c>
      <c r="E82" s="225">
        <v>180</v>
      </c>
      <c r="F82" s="227"/>
      <c r="G82" s="228">
        <f>ROUND(E82*F82,2)</f>
        <v>0</v>
      </c>
      <c r="H82" s="229"/>
      <c r="I82" s="243" t="s">
        <v>115</v>
      </c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 t="s">
        <v>116</v>
      </c>
      <c r="AF82" s="207">
        <v>99</v>
      </c>
      <c r="AG82" s="207"/>
      <c r="AH82" s="207"/>
      <c r="AI82" s="207"/>
      <c r="AJ82" s="207"/>
      <c r="AK82" s="207"/>
      <c r="AL82" s="207"/>
      <c r="AM82" s="207">
        <v>15</v>
      </c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ht="13.5" outlineLevel="1" thickBot="1">
      <c r="A83" s="249">
        <v>48</v>
      </c>
      <c r="B83" s="250" t="s">
        <v>227</v>
      </c>
      <c r="C83" s="251" t="s">
        <v>228</v>
      </c>
      <c r="D83" s="252" t="s">
        <v>114</v>
      </c>
      <c r="E83" s="253">
        <v>1</v>
      </c>
      <c r="F83" s="254"/>
      <c r="G83" s="255">
        <f>ROUND(E83*F83,2)</f>
        <v>0</v>
      </c>
      <c r="H83" s="256"/>
      <c r="I83" s="257" t="s">
        <v>115</v>
      </c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 t="s">
        <v>116</v>
      </c>
      <c r="AF83" s="207">
        <v>99</v>
      </c>
      <c r="AG83" s="207"/>
      <c r="AH83" s="207"/>
      <c r="AI83" s="207"/>
      <c r="AJ83" s="207"/>
      <c r="AK83" s="207"/>
      <c r="AL83" s="207"/>
      <c r="AM83" s="207">
        <v>15</v>
      </c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hidden="1">
      <c r="A84" s="54"/>
      <c r="B84" s="61" t="s">
        <v>230</v>
      </c>
      <c r="C84" s="233" t="s">
        <v>230</v>
      </c>
      <c r="D84" s="210"/>
      <c r="E84" s="208"/>
      <c r="F84" s="208"/>
      <c r="G84" s="208"/>
      <c r="H84" s="208"/>
      <c r="I84" s="209"/>
    </row>
    <row r="85" spans="1:60" hidden="1">
      <c r="A85" s="234"/>
      <c r="B85" s="235" t="s">
        <v>229</v>
      </c>
      <c r="C85" s="236"/>
      <c r="D85" s="237"/>
      <c r="E85" s="234"/>
      <c r="F85" s="234"/>
      <c r="G85" s="238">
        <f>F8+F11+F17+F21+F28+F32+F36+F49+F55+F58+F65+F71+F73+F81</f>
        <v>0</v>
      </c>
      <c r="H85" s="46"/>
      <c r="I85" s="46"/>
      <c r="AN85">
        <v>15</v>
      </c>
      <c r="AO85">
        <v>21</v>
      </c>
    </row>
    <row r="86" spans="1:60">
      <c r="A86" s="46"/>
      <c r="B86" s="230"/>
      <c r="C86" s="230"/>
      <c r="D86" s="186"/>
      <c r="E86" s="46"/>
      <c r="F86" s="46"/>
      <c r="G86" s="46"/>
      <c r="H86" s="46"/>
      <c r="I86" s="46"/>
      <c r="AN86">
        <f>SUMIF(AM8:AM85,AN85,G8:G85)</f>
        <v>0</v>
      </c>
      <c r="AO86">
        <f>SUMIF(AM8:AM85,AO85,G8:G85)</f>
        <v>0</v>
      </c>
    </row>
    <row r="87" spans="1:60">
      <c r="D87" s="185"/>
    </row>
    <row r="88" spans="1:60">
      <c r="D88" s="185"/>
    </row>
    <row r="89" spans="1:60">
      <c r="D89" s="185"/>
    </row>
    <row r="90" spans="1:60">
      <c r="D90" s="185"/>
    </row>
    <row r="91" spans="1:60">
      <c r="D91" s="185"/>
    </row>
    <row r="92" spans="1:60">
      <c r="D92" s="185"/>
    </row>
    <row r="93" spans="1:60">
      <c r="D93" s="185"/>
    </row>
    <row r="94" spans="1:60">
      <c r="D94" s="185"/>
    </row>
    <row r="95" spans="1:60">
      <c r="D95" s="185"/>
    </row>
    <row r="96" spans="1:60">
      <c r="D96" s="185"/>
    </row>
    <row r="97" spans="4:4">
      <c r="D97" s="185"/>
    </row>
    <row r="98" spans="4:4">
      <c r="D98" s="185"/>
    </row>
    <row r="99" spans="4:4">
      <c r="D99" s="185"/>
    </row>
    <row r="100" spans="4:4">
      <c r="D100" s="185"/>
    </row>
    <row r="101" spans="4:4">
      <c r="D101" s="185"/>
    </row>
    <row r="102" spans="4:4">
      <c r="D102" s="185"/>
    </row>
    <row r="103" spans="4:4">
      <c r="D103" s="185"/>
    </row>
    <row r="104" spans="4:4">
      <c r="D104" s="185"/>
    </row>
    <row r="105" spans="4:4">
      <c r="D105" s="185"/>
    </row>
    <row r="106" spans="4:4">
      <c r="D106" s="185"/>
    </row>
    <row r="107" spans="4:4">
      <c r="D107" s="185"/>
    </row>
    <row r="108" spans="4:4">
      <c r="D108" s="185"/>
    </row>
    <row r="109" spans="4:4">
      <c r="D109" s="185"/>
    </row>
    <row r="110" spans="4:4">
      <c r="D110" s="185"/>
    </row>
    <row r="111" spans="4:4">
      <c r="D111" s="185"/>
    </row>
    <row r="112" spans="4:4">
      <c r="D112" s="185"/>
    </row>
    <row r="113" spans="4:4">
      <c r="D113" s="185"/>
    </row>
    <row r="114" spans="4:4">
      <c r="D114" s="185"/>
    </row>
    <row r="115" spans="4:4">
      <c r="D115" s="185"/>
    </row>
    <row r="116" spans="4:4">
      <c r="D116" s="185"/>
    </row>
    <row r="117" spans="4:4">
      <c r="D117" s="185"/>
    </row>
    <row r="118" spans="4:4">
      <c r="D118" s="185"/>
    </row>
    <row r="119" spans="4:4">
      <c r="D119" s="185"/>
    </row>
    <row r="120" spans="4:4">
      <c r="D120" s="185"/>
    </row>
    <row r="121" spans="4:4">
      <c r="D121" s="185"/>
    </row>
    <row r="122" spans="4:4">
      <c r="D122" s="185"/>
    </row>
    <row r="123" spans="4:4">
      <c r="D123" s="185"/>
    </row>
    <row r="124" spans="4:4">
      <c r="D124" s="185"/>
    </row>
    <row r="125" spans="4:4">
      <c r="D125" s="185"/>
    </row>
    <row r="126" spans="4:4">
      <c r="D126" s="185"/>
    </row>
    <row r="127" spans="4:4">
      <c r="D127" s="185"/>
    </row>
    <row r="128" spans="4:4">
      <c r="D128" s="185"/>
    </row>
    <row r="129" spans="4:4">
      <c r="D129" s="185"/>
    </row>
    <row r="130" spans="4:4">
      <c r="D130" s="185"/>
    </row>
    <row r="131" spans="4:4">
      <c r="D131" s="185"/>
    </row>
    <row r="132" spans="4:4">
      <c r="D132" s="185"/>
    </row>
    <row r="133" spans="4:4">
      <c r="D133" s="185"/>
    </row>
    <row r="134" spans="4:4">
      <c r="D134" s="185"/>
    </row>
    <row r="135" spans="4:4">
      <c r="D135" s="185"/>
    </row>
    <row r="136" spans="4:4">
      <c r="D136" s="185"/>
    </row>
    <row r="137" spans="4:4">
      <c r="D137" s="185"/>
    </row>
    <row r="138" spans="4:4">
      <c r="D138" s="185"/>
    </row>
    <row r="139" spans="4:4">
      <c r="D139" s="185"/>
    </row>
    <row r="140" spans="4:4">
      <c r="D140" s="185"/>
    </row>
    <row r="141" spans="4:4">
      <c r="D141" s="185"/>
    </row>
    <row r="142" spans="4:4">
      <c r="D142" s="185"/>
    </row>
    <row r="143" spans="4:4">
      <c r="D143" s="185"/>
    </row>
    <row r="144" spans="4:4">
      <c r="D144" s="185"/>
    </row>
    <row r="145" spans="4:4">
      <c r="D145" s="185"/>
    </row>
    <row r="146" spans="4:4">
      <c r="D146" s="185"/>
    </row>
    <row r="147" spans="4:4">
      <c r="D147" s="185"/>
    </row>
    <row r="148" spans="4:4">
      <c r="D148" s="185"/>
    </row>
    <row r="149" spans="4:4">
      <c r="D149" s="185"/>
    </row>
    <row r="150" spans="4:4">
      <c r="D150" s="185"/>
    </row>
    <row r="151" spans="4:4">
      <c r="D151" s="185"/>
    </row>
    <row r="152" spans="4:4">
      <c r="D152" s="185"/>
    </row>
    <row r="153" spans="4:4">
      <c r="D153" s="185"/>
    </row>
    <row r="154" spans="4:4">
      <c r="D154" s="185"/>
    </row>
    <row r="155" spans="4:4">
      <c r="D155" s="185"/>
    </row>
    <row r="156" spans="4:4">
      <c r="D156" s="185"/>
    </row>
    <row r="157" spans="4:4">
      <c r="D157" s="185"/>
    </row>
    <row r="158" spans="4:4">
      <c r="D158" s="185"/>
    </row>
    <row r="159" spans="4:4">
      <c r="D159" s="185"/>
    </row>
    <row r="160" spans="4:4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/>
  <mergeCells count="30">
    <mergeCell ref="C14:G14"/>
    <mergeCell ref="A1:G1"/>
    <mergeCell ref="C7:G7"/>
    <mergeCell ref="F8:G8"/>
    <mergeCell ref="F11:G11"/>
    <mergeCell ref="C13:G13"/>
    <mergeCell ref="C42:G42"/>
    <mergeCell ref="C15:G15"/>
    <mergeCell ref="C16:G16"/>
    <mergeCell ref="F17:G17"/>
    <mergeCell ref="C19:G19"/>
    <mergeCell ref="F21:G21"/>
    <mergeCell ref="F28:G28"/>
    <mergeCell ref="C31:G31"/>
    <mergeCell ref="F32:G32"/>
    <mergeCell ref="F36:G36"/>
    <mergeCell ref="C38:G38"/>
    <mergeCell ref="C40:G40"/>
    <mergeCell ref="F81:G81"/>
    <mergeCell ref="C44:G44"/>
    <mergeCell ref="C46:G46"/>
    <mergeCell ref="F49:G49"/>
    <mergeCell ref="C52:G52"/>
    <mergeCell ref="F55:G55"/>
    <mergeCell ref="F58:G58"/>
    <mergeCell ref="C60:G60"/>
    <mergeCell ref="F65:G65"/>
    <mergeCell ref="F71:G71"/>
    <mergeCell ref="F73:G73"/>
    <mergeCell ref="C77:G77"/>
  </mergeCells>
  <pageMargins left="0.59055118110236204" right="0.39370078740157499" top="0.78740157499999996" bottom="0.78740157499999996" header="0.3" footer="0.3"/>
  <pageSetup paperSize="9" orientation="landscape" r:id="rId1"/>
  <rowBreaks count="1" manualBreakCount="1">
    <brk id="72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zoomScaleNormal="100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05" t="s">
        <v>104</v>
      </c>
      <c r="B1" s="305"/>
      <c r="C1" s="306"/>
      <c r="D1" s="305"/>
      <c r="E1" s="305"/>
      <c r="F1" s="305"/>
      <c r="G1" s="305"/>
      <c r="AC1" t="s">
        <v>107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94</v>
      </c>
    </row>
    <row r="4" spans="1:60" ht="13.5" thickBot="1">
      <c r="A4" s="197" t="s">
        <v>31</v>
      </c>
      <c r="B4" s="198" t="s">
        <v>100</v>
      </c>
      <c r="C4" s="215" t="s">
        <v>101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4" t="s">
        <v>105</v>
      </c>
      <c r="I6" s="218" t="s">
        <v>106</v>
      </c>
      <c r="J6" s="54"/>
    </row>
    <row r="7" spans="1:60">
      <c r="A7" s="245"/>
      <c r="B7" s="246" t="s">
        <v>108</v>
      </c>
      <c r="C7" s="307" t="s">
        <v>109</v>
      </c>
      <c r="D7" s="308"/>
      <c r="E7" s="309"/>
      <c r="F7" s="310"/>
      <c r="G7" s="310"/>
      <c r="H7" s="247"/>
      <c r="I7" s="248"/>
    </row>
    <row r="8" spans="1:60">
      <c r="A8" s="239" t="s">
        <v>110</v>
      </c>
      <c r="B8" s="219" t="s">
        <v>71</v>
      </c>
      <c r="C8" s="231" t="s">
        <v>72</v>
      </c>
      <c r="D8" s="222"/>
      <c r="E8" s="224"/>
      <c r="F8" s="311">
        <f>SUM(G9:G16)</f>
        <v>0</v>
      </c>
      <c r="G8" s="312"/>
      <c r="H8" s="226"/>
      <c r="I8" s="242"/>
      <c r="AE8" t="s">
        <v>111</v>
      </c>
    </row>
    <row r="9" spans="1:60" outlineLevel="1">
      <c r="A9" s="240">
        <v>1</v>
      </c>
      <c r="B9" s="220" t="s">
        <v>234</v>
      </c>
      <c r="C9" s="232" t="s">
        <v>235</v>
      </c>
      <c r="D9" s="223" t="s">
        <v>133</v>
      </c>
      <c r="E9" s="225">
        <v>36</v>
      </c>
      <c r="F9" s="227"/>
      <c r="G9" s="228">
        <f t="shared" ref="G9:G16" si="0">ROUND(E9*F9,2)</f>
        <v>0</v>
      </c>
      <c r="H9" s="229"/>
      <c r="I9" s="243" t="s">
        <v>115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116</v>
      </c>
      <c r="AF9" s="207">
        <v>1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0">
        <v>2</v>
      </c>
      <c r="B10" s="220" t="s">
        <v>236</v>
      </c>
      <c r="C10" s="232" t="s">
        <v>237</v>
      </c>
      <c r="D10" s="223" t="s">
        <v>133</v>
      </c>
      <c r="E10" s="225">
        <v>15</v>
      </c>
      <c r="F10" s="227"/>
      <c r="G10" s="228">
        <f t="shared" si="0"/>
        <v>0</v>
      </c>
      <c r="H10" s="229"/>
      <c r="I10" s="243" t="s">
        <v>115</v>
      </c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116</v>
      </c>
      <c r="AF10" s="207">
        <v>1</v>
      </c>
      <c r="AG10" s="207"/>
      <c r="AH10" s="207"/>
      <c r="AI10" s="207"/>
      <c r="AJ10" s="207"/>
      <c r="AK10" s="207"/>
      <c r="AL10" s="207"/>
      <c r="AM10" s="207">
        <v>15</v>
      </c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>
      <c r="A11" s="240">
        <v>3</v>
      </c>
      <c r="B11" s="220" t="s">
        <v>238</v>
      </c>
      <c r="C11" s="232" t="s">
        <v>239</v>
      </c>
      <c r="D11" s="223" t="s">
        <v>133</v>
      </c>
      <c r="E11" s="225">
        <v>11</v>
      </c>
      <c r="F11" s="227"/>
      <c r="G11" s="228">
        <f t="shared" si="0"/>
        <v>0</v>
      </c>
      <c r="H11" s="229"/>
      <c r="I11" s="243" t="s">
        <v>115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116</v>
      </c>
      <c r="AF11" s="207">
        <v>1</v>
      </c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>
      <c r="A12" s="240">
        <v>4</v>
      </c>
      <c r="B12" s="220" t="s">
        <v>240</v>
      </c>
      <c r="C12" s="232" t="s">
        <v>241</v>
      </c>
      <c r="D12" s="223" t="s">
        <v>133</v>
      </c>
      <c r="E12" s="225">
        <v>33</v>
      </c>
      <c r="F12" s="227"/>
      <c r="G12" s="228">
        <f t="shared" si="0"/>
        <v>0</v>
      </c>
      <c r="H12" s="229"/>
      <c r="I12" s="243" t="s">
        <v>115</v>
      </c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116</v>
      </c>
      <c r="AF12" s="207">
        <v>1</v>
      </c>
      <c r="AG12" s="207"/>
      <c r="AH12" s="207"/>
      <c r="AI12" s="207"/>
      <c r="AJ12" s="207"/>
      <c r="AK12" s="207"/>
      <c r="AL12" s="207"/>
      <c r="AM12" s="207">
        <v>15</v>
      </c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>
      <c r="A13" s="240">
        <v>5</v>
      </c>
      <c r="B13" s="220" t="s">
        <v>242</v>
      </c>
      <c r="C13" s="232" t="s">
        <v>243</v>
      </c>
      <c r="D13" s="223" t="s">
        <v>133</v>
      </c>
      <c r="E13" s="225">
        <v>23</v>
      </c>
      <c r="F13" s="227"/>
      <c r="G13" s="228">
        <f t="shared" si="0"/>
        <v>0</v>
      </c>
      <c r="H13" s="229"/>
      <c r="I13" s="243" t="s">
        <v>115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116</v>
      </c>
      <c r="AF13" s="207">
        <v>1</v>
      </c>
      <c r="AG13" s="207"/>
      <c r="AH13" s="207"/>
      <c r="AI13" s="207"/>
      <c r="AJ13" s="207"/>
      <c r="AK13" s="207"/>
      <c r="AL13" s="207"/>
      <c r="AM13" s="207">
        <v>15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>
      <c r="A14" s="240">
        <v>6</v>
      </c>
      <c r="B14" s="220" t="s">
        <v>244</v>
      </c>
      <c r="C14" s="232" t="s">
        <v>245</v>
      </c>
      <c r="D14" s="223" t="s">
        <v>133</v>
      </c>
      <c r="E14" s="225">
        <v>25</v>
      </c>
      <c r="F14" s="227"/>
      <c r="G14" s="228">
        <f t="shared" si="0"/>
        <v>0</v>
      </c>
      <c r="H14" s="229"/>
      <c r="I14" s="243" t="s">
        <v>115</v>
      </c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 t="s">
        <v>116</v>
      </c>
      <c r="AF14" s="207">
        <v>1</v>
      </c>
      <c r="AG14" s="207"/>
      <c r="AH14" s="207"/>
      <c r="AI14" s="207"/>
      <c r="AJ14" s="207"/>
      <c r="AK14" s="207"/>
      <c r="AL14" s="207"/>
      <c r="AM14" s="207">
        <v>15</v>
      </c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>
      <c r="A15" s="240">
        <v>7</v>
      </c>
      <c r="B15" s="220" t="s">
        <v>246</v>
      </c>
      <c r="C15" s="232" t="s">
        <v>247</v>
      </c>
      <c r="D15" s="223" t="s">
        <v>196</v>
      </c>
      <c r="E15" s="225">
        <v>0.40350000000000003</v>
      </c>
      <c r="F15" s="227"/>
      <c r="G15" s="228">
        <f t="shared" si="0"/>
        <v>0</v>
      </c>
      <c r="H15" s="229"/>
      <c r="I15" s="243" t="s">
        <v>115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116</v>
      </c>
      <c r="AF15" s="207">
        <v>7</v>
      </c>
      <c r="AG15" s="207"/>
      <c r="AH15" s="207"/>
      <c r="AI15" s="207"/>
      <c r="AJ15" s="207"/>
      <c r="AK15" s="207"/>
      <c r="AL15" s="207"/>
      <c r="AM15" s="207">
        <v>15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>
      <c r="A16" s="240">
        <v>8</v>
      </c>
      <c r="B16" s="220" t="s">
        <v>248</v>
      </c>
      <c r="C16" s="232" t="s">
        <v>249</v>
      </c>
      <c r="D16" s="223" t="s">
        <v>196</v>
      </c>
      <c r="E16" s="225">
        <v>0.40350000000000003</v>
      </c>
      <c r="F16" s="227"/>
      <c r="G16" s="228">
        <f t="shared" si="0"/>
        <v>0</v>
      </c>
      <c r="H16" s="229"/>
      <c r="I16" s="243" t="s">
        <v>115</v>
      </c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116</v>
      </c>
      <c r="AF16" s="207">
        <v>7</v>
      </c>
      <c r="AG16" s="207"/>
      <c r="AH16" s="207"/>
      <c r="AI16" s="207"/>
      <c r="AJ16" s="207"/>
      <c r="AK16" s="207"/>
      <c r="AL16" s="207"/>
      <c r="AM16" s="207">
        <v>15</v>
      </c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>
      <c r="A17" s="239" t="s">
        <v>110</v>
      </c>
      <c r="B17" s="219" t="s">
        <v>73</v>
      </c>
      <c r="C17" s="231" t="s">
        <v>74</v>
      </c>
      <c r="D17" s="222"/>
      <c r="E17" s="224"/>
      <c r="F17" s="303">
        <f>SUM(G18:G28)</f>
        <v>0</v>
      </c>
      <c r="G17" s="304"/>
      <c r="H17" s="226"/>
      <c r="I17" s="242"/>
      <c r="AE17" t="s">
        <v>111</v>
      </c>
    </row>
    <row r="18" spans="1:60" outlineLevel="1">
      <c r="A18" s="240">
        <v>9</v>
      </c>
      <c r="B18" s="220" t="s">
        <v>250</v>
      </c>
      <c r="C18" s="232" t="s">
        <v>251</v>
      </c>
      <c r="D18" s="223" t="s">
        <v>133</v>
      </c>
      <c r="E18" s="225">
        <v>21</v>
      </c>
      <c r="F18" s="227"/>
      <c r="G18" s="228">
        <f>ROUND(E18*F18,2)</f>
        <v>0</v>
      </c>
      <c r="H18" s="229"/>
      <c r="I18" s="243" t="s">
        <v>115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116</v>
      </c>
      <c r="AF18" s="207">
        <v>1</v>
      </c>
      <c r="AG18" s="207"/>
      <c r="AH18" s="207"/>
      <c r="AI18" s="207"/>
      <c r="AJ18" s="207"/>
      <c r="AK18" s="207"/>
      <c r="AL18" s="207"/>
      <c r="AM18" s="207">
        <v>15</v>
      </c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>
      <c r="A19" s="241"/>
      <c r="B19" s="221"/>
      <c r="C19" s="298" t="s">
        <v>252</v>
      </c>
      <c r="D19" s="299"/>
      <c r="E19" s="300"/>
      <c r="F19" s="301"/>
      <c r="G19" s="302"/>
      <c r="H19" s="229"/>
      <c r="I19" s="243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12" t="str">
        <f>C19</f>
        <v>Potrubí včetně tvarovek a zednických výpomocí.</v>
      </c>
      <c r="BB19" s="207"/>
      <c r="BC19" s="207"/>
      <c r="BD19" s="207"/>
      <c r="BE19" s="207"/>
      <c r="BF19" s="207"/>
      <c r="BG19" s="207"/>
      <c r="BH19" s="207"/>
    </row>
    <row r="20" spans="1:60" outlineLevel="1">
      <c r="A20" s="240">
        <v>10</v>
      </c>
      <c r="B20" s="220" t="s">
        <v>253</v>
      </c>
      <c r="C20" s="232" t="s">
        <v>254</v>
      </c>
      <c r="D20" s="223" t="s">
        <v>133</v>
      </c>
      <c r="E20" s="225">
        <v>6</v>
      </c>
      <c r="F20" s="227"/>
      <c r="G20" s="228">
        <f>ROUND(E20*F20,2)</f>
        <v>0</v>
      </c>
      <c r="H20" s="229"/>
      <c r="I20" s="243" t="s">
        <v>115</v>
      </c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116</v>
      </c>
      <c r="AF20" s="207">
        <v>1</v>
      </c>
      <c r="AG20" s="207"/>
      <c r="AH20" s="207"/>
      <c r="AI20" s="207"/>
      <c r="AJ20" s="207"/>
      <c r="AK20" s="207"/>
      <c r="AL20" s="207"/>
      <c r="AM20" s="207">
        <v>15</v>
      </c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>
      <c r="A21" s="241"/>
      <c r="B21" s="221"/>
      <c r="C21" s="298" t="s">
        <v>252</v>
      </c>
      <c r="D21" s="299"/>
      <c r="E21" s="300"/>
      <c r="F21" s="301"/>
      <c r="G21" s="302"/>
      <c r="H21" s="229"/>
      <c r="I21" s="243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12" t="str">
        <f>C21</f>
        <v>Potrubí včetně tvarovek a zednických výpomocí.</v>
      </c>
      <c r="BB21" s="207"/>
      <c r="BC21" s="207"/>
      <c r="BD21" s="207"/>
      <c r="BE21" s="207"/>
      <c r="BF21" s="207"/>
      <c r="BG21" s="207"/>
      <c r="BH21" s="207"/>
    </row>
    <row r="22" spans="1:60" outlineLevel="1">
      <c r="A22" s="240">
        <v>11</v>
      </c>
      <c r="B22" s="220" t="s">
        <v>255</v>
      </c>
      <c r="C22" s="232" t="s">
        <v>256</v>
      </c>
      <c r="D22" s="223" t="s">
        <v>133</v>
      </c>
      <c r="E22" s="225">
        <v>36</v>
      </c>
      <c r="F22" s="227"/>
      <c r="G22" s="228">
        <f>ROUND(E22*F22,2)</f>
        <v>0</v>
      </c>
      <c r="H22" s="229"/>
      <c r="I22" s="243" t="s">
        <v>115</v>
      </c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 t="s">
        <v>116</v>
      </c>
      <c r="AF22" s="207">
        <v>1</v>
      </c>
      <c r="AG22" s="207"/>
      <c r="AH22" s="207"/>
      <c r="AI22" s="207"/>
      <c r="AJ22" s="207"/>
      <c r="AK22" s="207"/>
      <c r="AL22" s="207"/>
      <c r="AM22" s="207">
        <v>15</v>
      </c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>
      <c r="A23" s="241"/>
      <c r="B23" s="221"/>
      <c r="C23" s="298" t="s">
        <v>252</v>
      </c>
      <c r="D23" s="299"/>
      <c r="E23" s="300"/>
      <c r="F23" s="301"/>
      <c r="G23" s="302"/>
      <c r="H23" s="229"/>
      <c r="I23" s="243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12" t="str">
        <f>C23</f>
        <v>Potrubí včetně tvarovek a zednických výpomocí.</v>
      </c>
      <c r="BB23" s="207"/>
      <c r="BC23" s="207"/>
      <c r="BD23" s="207"/>
      <c r="BE23" s="207"/>
      <c r="BF23" s="207"/>
      <c r="BG23" s="207"/>
      <c r="BH23" s="207"/>
    </row>
    <row r="24" spans="1:60" outlineLevel="1">
      <c r="A24" s="240">
        <v>12</v>
      </c>
      <c r="B24" s="220" t="s">
        <v>257</v>
      </c>
      <c r="C24" s="232" t="s">
        <v>258</v>
      </c>
      <c r="D24" s="223" t="s">
        <v>133</v>
      </c>
      <c r="E24" s="225">
        <v>14</v>
      </c>
      <c r="F24" s="227"/>
      <c r="G24" s="228">
        <f>ROUND(E24*F24,2)</f>
        <v>0</v>
      </c>
      <c r="H24" s="229"/>
      <c r="I24" s="243" t="s">
        <v>115</v>
      </c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 t="s">
        <v>116</v>
      </c>
      <c r="AF24" s="207">
        <v>1</v>
      </c>
      <c r="AG24" s="207"/>
      <c r="AH24" s="207"/>
      <c r="AI24" s="207"/>
      <c r="AJ24" s="207"/>
      <c r="AK24" s="207"/>
      <c r="AL24" s="207"/>
      <c r="AM24" s="207">
        <v>15</v>
      </c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>
      <c r="A25" s="241"/>
      <c r="B25" s="221"/>
      <c r="C25" s="298" t="s">
        <v>252</v>
      </c>
      <c r="D25" s="299"/>
      <c r="E25" s="300"/>
      <c r="F25" s="301"/>
      <c r="G25" s="302"/>
      <c r="H25" s="229"/>
      <c r="I25" s="243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12" t="str">
        <f>C25</f>
        <v>Potrubí včetně tvarovek a zednických výpomocí.</v>
      </c>
      <c r="BB25" s="207"/>
      <c r="BC25" s="207"/>
      <c r="BD25" s="207"/>
      <c r="BE25" s="207"/>
      <c r="BF25" s="207"/>
      <c r="BG25" s="207"/>
      <c r="BH25" s="207"/>
    </row>
    <row r="26" spans="1:60" outlineLevel="1">
      <c r="A26" s="240">
        <v>13</v>
      </c>
      <c r="B26" s="220" t="s">
        <v>259</v>
      </c>
      <c r="C26" s="232" t="s">
        <v>260</v>
      </c>
      <c r="D26" s="223" t="s">
        <v>159</v>
      </c>
      <c r="E26" s="225">
        <v>7</v>
      </c>
      <c r="F26" s="227"/>
      <c r="G26" s="228">
        <f>ROUND(E26*F26,2)</f>
        <v>0</v>
      </c>
      <c r="H26" s="229"/>
      <c r="I26" s="243" t="s">
        <v>115</v>
      </c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116</v>
      </c>
      <c r="AF26" s="207">
        <v>1</v>
      </c>
      <c r="AG26" s="207"/>
      <c r="AH26" s="207"/>
      <c r="AI26" s="207"/>
      <c r="AJ26" s="207"/>
      <c r="AK26" s="207"/>
      <c r="AL26" s="207"/>
      <c r="AM26" s="207">
        <v>15</v>
      </c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>
      <c r="A27" s="240">
        <v>14</v>
      </c>
      <c r="B27" s="220" t="s">
        <v>261</v>
      </c>
      <c r="C27" s="232" t="s">
        <v>262</v>
      </c>
      <c r="D27" s="223" t="s">
        <v>114</v>
      </c>
      <c r="E27" s="225">
        <v>7</v>
      </c>
      <c r="F27" s="227"/>
      <c r="G27" s="228">
        <f>ROUND(E27*F27,2)</f>
        <v>0</v>
      </c>
      <c r="H27" s="229"/>
      <c r="I27" s="243" t="s">
        <v>115</v>
      </c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116</v>
      </c>
      <c r="AF27" s="207">
        <v>1</v>
      </c>
      <c r="AG27" s="207"/>
      <c r="AH27" s="207"/>
      <c r="AI27" s="207"/>
      <c r="AJ27" s="207"/>
      <c r="AK27" s="207"/>
      <c r="AL27" s="207"/>
      <c r="AM27" s="207">
        <v>15</v>
      </c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ht="22.5" outlineLevel="1">
      <c r="A28" s="240">
        <v>15</v>
      </c>
      <c r="B28" s="220" t="s">
        <v>263</v>
      </c>
      <c r="C28" s="232" t="s">
        <v>264</v>
      </c>
      <c r="D28" s="223" t="s">
        <v>159</v>
      </c>
      <c r="E28" s="225">
        <v>1</v>
      </c>
      <c r="F28" s="227"/>
      <c r="G28" s="228">
        <f>ROUND(E28*F28,2)</f>
        <v>0</v>
      </c>
      <c r="H28" s="229"/>
      <c r="I28" s="243" t="s">
        <v>115</v>
      </c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116</v>
      </c>
      <c r="AF28" s="207">
        <v>1</v>
      </c>
      <c r="AG28" s="207"/>
      <c r="AH28" s="207"/>
      <c r="AI28" s="207"/>
      <c r="AJ28" s="207"/>
      <c r="AK28" s="207"/>
      <c r="AL28" s="207"/>
      <c r="AM28" s="207">
        <v>15</v>
      </c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>
      <c r="A29" s="239" t="s">
        <v>110</v>
      </c>
      <c r="B29" s="219" t="s">
        <v>75</v>
      </c>
      <c r="C29" s="231" t="s">
        <v>76</v>
      </c>
      <c r="D29" s="222"/>
      <c r="E29" s="224"/>
      <c r="F29" s="303">
        <f>SUM(G30:G49)</f>
        <v>0</v>
      </c>
      <c r="G29" s="304"/>
      <c r="H29" s="226"/>
      <c r="I29" s="242"/>
      <c r="AE29" t="s">
        <v>111</v>
      </c>
    </row>
    <row r="30" spans="1:60" outlineLevel="1">
      <c r="A30" s="240">
        <v>16</v>
      </c>
      <c r="B30" s="220" t="s">
        <v>265</v>
      </c>
      <c r="C30" s="232" t="s">
        <v>266</v>
      </c>
      <c r="D30" s="223" t="s">
        <v>133</v>
      </c>
      <c r="E30" s="225">
        <v>200</v>
      </c>
      <c r="F30" s="227"/>
      <c r="G30" s="228">
        <f>ROUND(E30*F30,2)</f>
        <v>0</v>
      </c>
      <c r="H30" s="229"/>
      <c r="I30" s="243" t="s">
        <v>115</v>
      </c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116</v>
      </c>
      <c r="AF30" s="207">
        <v>1</v>
      </c>
      <c r="AG30" s="207"/>
      <c r="AH30" s="207"/>
      <c r="AI30" s="207"/>
      <c r="AJ30" s="207"/>
      <c r="AK30" s="207"/>
      <c r="AL30" s="207"/>
      <c r="AM30" s="207">
        <v>15</v>
      </c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>
      <c r="A31" s="240">
        <v>17</v>
      </c>
      <c r="B31" s="220" t="s">
        <v>267</v>
      </c>
      <c r="C31" s="232" t="s">
        <v>268</v>
      </c>
      <c r="D31" s="223" t="s">
        <v>159</v>
      </c>
      <c r="E31" s="225">
        <v>2</v>
      </c>
      <c r="F31" s="227"/>
      <c r="G31" s="228">
        <f>ROUND(E31*F31,2)</f>
        <v>0</v>
      </c>
      <c r="H31" s="229"/>
      <c r="I31" s="243" t="s">
        <v>115</v>
      </c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 t="s">
        <v>116</v>
      </c>
      <c r="AF31" s="207">
        <v>1</v>
      </c>
      <c r="AG31" s="207"/>
      <c r="AH31" s="207"/>
      <c r="AI31" s="207"/>
      <c r="AJ31" s="207"/>
      <c r="AK31" s="207"/>
      <c r="AL31" s="207"/>
      <c r="AM31" s="207">
        <v>15</v>
      </c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>
      <c r="A32" s="240">
        <v>18</v>
      </c>
      <c r="B32" s="220" t="s">
        <v>269</v>
      </c>
      <c r="C32" s="232" t="s">
        <v>270</v>
      </c>
      <c r="D32" s="223" t="s">
        <v>133</v>
      </c>
      <c r="E32" s="225">
        <v>17</v>
      </c>
      <c r="F32" s="227"/>
      <c r="G32" s="228">
        <f>ROUND(E32*F32,2)</f>
        <v>0</v>
      </c>
      <c r="H32" s="229"/>
      <c r="I32" s="243" t="s">
        <v>115</v>
      </c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116</v>
      </c>
      <c r="AF32" s="207">
        <v>1</v>
      </c>
      <c r="AG32" s="207"/>
      <c r="AH32" s="207"/>
      <c r="AI32" s="207"/>
      <c r="AJ32" s="207"/>
      <c r="AK32" s="207"/>
      <c r="AL32" s="207"/>
      <c r="AM32" s="207">
        <v>15</v>
      </c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>
      <c r="A33" s="241"/>
      <c r="B33" s="221"/>
      <c r="C33" s="298" t="s">
        <v>271</v>
      </c>
      <c r="D33" s="299"/>
      <c r="E33" s="300"/>
      <c r="F33" s="301"/>
      <c r="G33" s="302"/>
      <c r="H33" s="229"/>
      <c r="I33" s="243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12" t="str">
        <f>C33</f>
        <v>Potrubí včetně tvarovek. Bez zednických výpomocí.</v>
      </c>
      <c r="BB33" s="207"/>
      <c r="BC33" s="207"/>
      <c r="BD33" s="207"/>
      <c r="BE33" s="207"/>
      <c r="BF33" s="207"/>
      <c r="BG33" s="207"/>
      <c r="BH33" s="207"/>
    </row>
    <row r="34" spans="1:60" outlineLevel="1">
      <c r="A34" s="240">
        <v>19</v>
      </c>
      <c r="B34" s="220" t="s">
        <v>272</v>
      </c>
      <c r="C34" s="232" t="s">
        <v>273</v>
      </c>
      <c r="D34" s="223" t="s">
        <v>133</v>
      </c>
      <c r="E34" s="225">
        <v>72</v>
      </c>
      <c r="F34" s="227"/>
      <c r="G34" s="228">
        <f>ROUND(E34*F34,2)</f>
        <v>0</v>
      </c>
      <c r="H34" s="229"/>
      <c r="I34" s="243" t="s">
        <v>115</v>
      </c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116</v>
      </c>
      <c r="AF34" s="207">
        <v>1</v>
      </c>
      <c r="AG34" s="207"/>
      <c r="AH34" s="207"/>
      <c r="AI34" s="207"/>
      <c r="AJ34" s="207"/>
      <c r="AK34" s="207"/>
      <c r="AL34" s="207"/>
      <c r="AM34" s="207">
        <v>15</v>
      </c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>
      <c r="A35" s="241"/>
      <c r="B35" s="221"/>
      <c r="C35" s="298" t="s">
        <v>271</v>
      </c>
      <c r="D35" s="299"/>
      <c r="E35" s="300"/>
      <c r="F35" s="301"/>
      <c r="G35" s="302"/>
      <c r="H35" s="229"/>
      <c r="I35" s="243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12" t="str">
        <f>C35</f>
        <v>Potrubí včetně tvarovek. Bez zednických výpomocí.</v>
      </c>
      <c r="BB35" s="207"/>
      <c r="BC35" s="207"/>
      <c r="BD35" s="207"/>
      <c r="BE35" s="207"/>
      <c r="BF35" s="207"/>
      <c r="BG35" s="207"/>
      <c r="BH35" s="207"/>
    </row>
    <row r="36" spans="1:60" outlineLevel="1">
      <c r="A36" s="240">
        <v>20</v>
      </c>
      <c r="B36" s="220" t="s">
        <v>274</v>
      </c>
      <c r="C36" s="232" t="s">
        <v>275</v>
      </c>
      <c r="D36" s="223" t="s">
        <v>133</v>
      </c>
      <c r="E36" s="225">
        <v>33</v>
      </c>
      <c r="F36" s="227"/>
      <c r="G36" s="228">
        <f>ROUND(E36*F36,2)</f>
        <v>0</v>
      </c>
      <c r="H36" s="229"/>
      <c r="I36" s="243" t="s">
        <v>115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116</v>
      </c>
      <c r="AF36" s="207">
        <v>1</v>
      </c>
      <c r="AG36" s="207"/>
      <c r="AH36" s="207"/>
      <c r="AI36" s="207"/>
      <c r="AJ36" s="207"/>
      <c r="AK36" s="207"/>
      <c r="AL36" s="207"/>
      <c r="AM36" s="207">
        <v>15</v>
      </c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1"/>
      <c r="B37" s="221"/>
      <c r="C37" s="298" t="s">
        <v>271</v>
      </c>
      <c r="D37" s="299"/>
      <c r="E37" s="300"/>
      <c r="F37" s="301"/>
      <c r="G37" s="302"/>
      <c r="H37" s="229"/>
      <c r="I37" s="243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12" t="str">
        <f>C37</f>
        <v>Potrubí včetně tvarovek. Bez zednických výpomocí.</v>
      </c>
      <c r="BB37" s="207"/>
      <c r="BC37" s="207"/>
      <c r="BD37" s="207"/>
      <c r="BE37" s="207"/>
      <c r="BF37" s="207"/>
      <c r="BG37" s="207"/>
      <c r="BH37" s="207"/>
    </row>
    <row r="38" spans="1:60" outlineLevel="1">
      <c r="A38" s="240">
        <v>21</v>
      </c>
      <c r="B38" s="220" t="s">
        <v>276</v>
      </c>
      <c r="C38" s="232" t="s">
        <v>277</v>
      </c>
      <c r="D38" s="223" t="s">
        <v>133</v>
      </c>
      <c r="E38" s="225">
        <v>10</v>
      </c>
      <c r="F38" s="227"/>
      <c r="G38" s="228">
        <f>ROUND(E38*F38,2)</f>
        <v>0</v>
      </c>
      <c r="H38" s="229"/>
      <c r="I38" s="243" t="s">
        <v>115</v>
      </c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116</v>
      </c>
      <c r="AF38" s="207">
        <v>1</v>
      </c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1"/>
      <c r="B39" s="221"/>
      <c r="C39" s="298" t="s">
        <v>271</v>
      </c>
      <c r="D39" s="299"/>
      <c r="E39" s="300"/>
      <c r="F39" s="301"/>
      <c r="G39" s="302"/>
      <c r="H39" s="229"/>
      <c r="I39" s="243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12" t="str">
        <f>C39</f>
        <v>Potrubí včetně tvarovek. Bez zednických výpomocí.</v>
      </c>
      <c r="BB39" s="207"/>
      <c r="BC39" s="207"/>
      <c r="BD39" s="207"/>
      <c r="BE39" s="207"/>
      <c r="BF39" s="207"/>
      <c r="BG39" s="207"/>
      <c r="BH39" s="207"/>
    </row>
    <row r="40" spans="1:60" outlineLevel="1">
      <c r="A40" s="240">
        <v>22</v>
      </c>
      <c r="B40" s="220" t="s">
        <v>278</v>
      </c>
      <c r="C40" s="232" t="s">
        <v>279</v>
      </c>
      <c r="D40" s="223" t="s">
        <v>133</v>
      </c>
      <c r="E40" s="225">
        <v>77</v>
      </c>
      <c r="F40" s="227"/>
      <c r="G40" s="228">
        <f t="shared" ref="G40:G49" si="1">ROUND(E40*F40,2)</f>
        <v>0</v>
      </c>
      <c r="H40" s="229"/>
      <c r="I40" s="243" t="s">
        <v>115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116</v>
      </c>
      <c r="AF40" s="207">
        <v>1</v>
      </c>
      <c r="AG40" s="207"/>
      <c r="AH40" s="207"/>
      <c r="AI40" s="207"/>
      <c r="AJ40" s="207"/>
      <c r="AK40" s="207"/>
      <c r="AL40" s="207"/>
      <c r="AM40" s="207">
        <v>15</v>
      </c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>
      <c r="A41" s="240">
        <v>23</v>
      </c>
      <c r="B41" s="220" t="s">
        <v>280</v>
      </c>
      <c r="C41" s="232" t="s">
        <v>281</v>
      </c>
      <c r="D41" s="223" t="s">
        <v>159</v>
      </c>
      <c r="E41" s="225">
        <v>2</v>
      </c>
      <c r="F41" s="227"/>
      <c r="G41" s="228">
        <f t="shared" si="1"/>
        <v>0</v>
      </c>
      <c r="H41" s="229"/>
      <c r="I41" s="243" t="s">
        <v>115</v>
      </c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 t="s">
        <v>116</v>
      </c>
      <c r="AF41" s="207">
        <v>1</v>
      </c>
      <c r="AG41" s="207"/>
      <c r="AH41" s="207"/>
      <c r="AI41" s="207"/>
      <c r="AJ41" s="207"/>
      <c r="AK41" s="207"/>
      <c r="AL41" s="207"/>
      <c r="AM41" s="207">
        <v>15</v>
      </c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>
      <c r="A42" s="240">
        <v>24</v>
      </c>
      <c r="B42" s="220" t="s">
        <v>282</v>
      </c>
      <c r="C42" s="232" t="s">
        <v>283</v>
      </c>
      <c r="D42" s="223" t="s">
        <v>159</v>
      </c>
      <c r="E42" s="225">
        <v>4</v>
      </c>
      <c r="F42" s="227"/>
      <c r="G42" s="228">
        <f t="shared" si="1"/>
        <v>0</v>
      </c>
      <c r="H42" s="229"/>
      <c r="I42" s="243" t="s">
        <v>115</v>
      </c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 t="s">
        <v>116</v>
      </c>
      <c r="AF42" s="207">
        <v>1</v>
      </c>
      <c r="AG42" s="207"/>
      <c r="AH42" s="207"/>
      <c r="AI42" s="207"/>
      <c r="AJ42" s="207"/>
      <c r="AK42" s="207"/>
      <c r="AL42" s="207"/>
      <c r="AM42" s="207">
        <v>15</v>
      </c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>
      <c r="A43" s="240">
        <v>25</v>
      </c>
      <c r="B43" s="220" t="s">
        <v>284</v>
      </c>
      <c r="C43" s="232" t="s">
        <v>285</v>
      </c>
      <c r="D43" s="223" t="s">
        <v>159</v>
      </c>
      <c r="E43" s="225">
        <v>2</v>
      </c>
      <c r="F43" s="227"/>
      <c r="G43" s="228">
        <f t="shared" si="1"/>
        <v>0</v>
      </c>
      <c r="H43" s="229"/>
      <c r="I43" s="243" t="s">
        <v>115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116</v>
      </c>
      <c r="AF43" s="207">
        <v>1</v>
      </c>
      <c r="AG43" s="207"/>
      <c r="AH43" s="207"/>
      <c r="AI43" s="207"/>
      <c r="AJ43" s="207"/>
      <c r="AK43" s="207"/>
      <c r="AL43" s="207"/>
      <c r="AM43" s="207">
        <v>15</v>
      </c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0">
        <v>26</v>
      </c>
      <c r="B44" s="220" t="s">
        <v>286</v>
      </c>
      <c r="C44" s="232" t="s">
        <v>287</v>
      </c>
      <c r="D44" s="223" t="s">
        <v>133</v>
      </c>
      <c r="E44" s="225">
        <v>209</v>
      </c>
      <c r="F44" s="227"/>
      <c r="G44" s="228">
        <f t="shared" si="1"/>
        <v>0</v>
      </c>
      <c r="H44" s="229"/>
      <c r="I44" s="243" t="s">
        <v>115</v>
      </c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 t="s">
        <v>116</v>
      </c>
      <c r="AF44" s="207">
        <v>1</v>
      </c>
      <c r="AG44" s="207"/>
      <c r="AH44" s="207"/>
      <c r="AI44" s="207"/>
      <c r="AJ44" s="207"/>
      <c r="AK44" s="207"/>
      <c r="AL44" s="207"/>
      <c r="AM44" s="207">
        <v>15</v>
      </c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>
      <c r="A45" s="240">
        <v>27</v>
      </c>
      <c r="B45" s="220" t="s">
        <v>288</v>
      </c>
      <c r="C45" s="232" t="s">
        <v>289</v>
      </c>
      <c r="D45" s="223" t="s">
        <v>114</v>
      </c>
      <c r="E45" s="225">
        <v>1</v>
      </c>
      <c r="F45" s="227"/>
      <c r="G45" s="228">
        <f t="shared" si="1"/>
        <v>0</v>
      </c>
      <c r="H45" s="229"/>
      <c r="I45" s="243" t="s">
        <v>115</v>
      </c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 t="s">
        <v>116</v>
      </c>
      <c r="AF45" s="207">
        <v>1</v>
      </c>
      <c r="AG45" s="207"/>
      <c r="AH45" s="207"/>
      <c r="AI45" s="207"/>
      <c r="AJ45" s="207"/>
      <c r="AK45" s="207"/>
      <c r="AL45" s="207"/>
      <c r="AM45" s="207">
        <v>15</v>
      </c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>
      <c r="A46" s="240">
        <v>28</v>
      </c>
      <c r="B46" s="220" t="s">
        <v>290</v>
      </c>
      <c r="C46" s="232" t="s">
        <v>291</v>
      </c>
      <c r="D46" s="223" t="s">
        <v>159</v>
      </c>
      <c r="E46" s="225">
        <v>15</v>
      </c>
      <c r="F46" s="227"/>
      <c r="G46" s="228">
        <f t="shared" si="1"/>
        <v>0</v>
      </c>
      <c r="H46" s="229"/>
      <c r="I46" s="243" t="s">
        <v>115</v>
      </c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 t="s">
        <v>116</v>
      </c>
      <c r="AF46" s="207">
        <v>1</v>
      </c>
      <c r="AG46" s="207"/>
      <c r="AH46" s="207"/>
      <c r="AI46" s="207"/>
      <c r="AJ46" s="207"/>
      <c r="AK46" s="207"/>
      <c r="AL46" s="207"/>
      <c r="AM46" s="207">
        <v>15</v>
      </c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>
      <c r="A47" s="240">
        <v>29</v>
      </c>
      <c r="B47" s="220" t="s">
        <v>292</v>
      </c>
      <c r="C47" s="232" t="s">
        <v>293</v>
      </c>
      <c r="D47" s="223" t="s">
        <v>114</v>
      </c>
      <c r="E47" s="225">
        <v>9</v>
      </c>
      <c r="F47" s="227"/>
      <c r="G47" s="228">
        <f t="shared" si="1"/>
        <v>0</v>
      </c>
      <c r="H47" s="229"/>
      <c r="I47" s="243" t="s">
        <v>115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116</v>
      </c>
      <c r="AF47" s="207">
        <v>1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0">
        <v>30</v>
      </c>
      <c r="B48" s="220" t="s">
        <v>294</v>
      </c>
      <c r="C48" s="232" t="s">
        <v>295</v>
      </c>
      <c r="D48" s="223" t="s">
        <v>207</v>
      </c>
      <c r="E48" s="225">
        <v>0.23680999999999999</v>
      </c>
      <c r="F48" s="227"/>
      <c r="G48" s="228">
        <f t="shared" si="1"/>
        <v>0</v>
      </c>
      <c r="H48" s="229"/>
      <c r="I48" s="243" t="s">
        <v>115</v>
      </c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 t="s">
        <v>116</v>
      </c>
      <c r="AF48" s="207">
        <v>7</v>
      </c>
      <c r="AG48" s="207"/>
      <c r="AH48" s="207"/>
      <c r="AI48" s="207"/>
      <c r="AJ48" s="207"/>
      <c r="AK48" s="207"/>
      <c r="AL48" s="207"/>
      <c r="AM48" s="207">
        <v>15</v>
      </c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>
      <c r="A49" s="240">
        <v>31</v>
      </c>
      <c r="B49" s="220" t="s">
        <v>296</v>
      </c>
      <c r="C49" s="232" t="s">
        <v>297</v>
      </c>
      <c r="D49" s="223" t="s">
        <v>207</v>
      </c>
      <c r="E49" s="225">
        <v>0.23680999999999999</v>
      </c>
      <c r="F49" s="227"/>
      <c r="G49" s="228">
        <f t="shared" si="1"/>
        <v>0</v>
      </c>
      <c r="H49" s="229"/>
      <c r="I49" s="243" t="s">
        <v>115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116</v>
      </c>
      <c r="AF49" s="207">
        <v>7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>
      <c r="A50" s="239" t="s">
        <v>110</v>
      </c>
      <c r="B50" s="219" t="s">
        <v>77</v>
      </c>
      <c r="C50" s="231" t="s">
        <v>78</v>
      </c>
      <c r="D50" s="222"/>
      <c r="E50" s="224"/>
      <c r="F50" s="303">
        <f>SUM(G51:G135)</f>
        <v>0</v>
      </c>
      <c r="G50" s="304"/>
      <c r="H50" s="226"/>
      <c r="I50" s="242"/>
      <c r="AE50" t="s">
        <v>111</v>
      </c>
    </row>
    <row r="51" spans="1:60" outlineLevel="1">
      <c r="A51" s="240">
        <v>32</v>
      </c>
      <c r="B51" s="220" t="s">
        <v>298</v>
      </c>
      <c r="C51" s="232" t="s">
        <v>299</v>
      </c>
      <c r="D51" s="223" t="s">
        <v>133</v>
      </c>
      <c r="E51" s="225">
        <v>513</v>
      </c>
      <c r="F51" s="227"/>
      <c r="G51" s="228">
        <f>ROUND(E51*F51,2)</f>
        <v>0</v>
      </c>
      <c r="H51" s="229"/>
      <c r="I51" s="243" t="s">
        <v>115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116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0">
        <v>33</v>
      </c>
      <c r="B52" s="220" t="s">
        <v>300</v>
      </c>
      <c r="C52" s="232" t="s">
        <v>301</v>
      </c>
      <c r="D52" s="223" t="s">
        <v>133</v>
      </c>
      <c r="E52" s="225">
        <v>181</v>
      </c>
      <c r="F52" s="227"/>
      <c r="G52" s="228">
        <f>ROUND(E52*F52,2)</f>
        <v>0</v>
      </c>
      <c r="H52" s="229"/>
      <c r="I52" s="243" t="s">
        <v>115</v>
      </c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 t="s">
        <v>116</v>
      </c>
      <c r="AF52" s="207">
        <v>1</v>
      </c>
      <c r="AG52" s="207"/>
      <c r="AH52" s="207"/>
      <c r="AI52" s="207"/>
      <c r="AJ52" s="207"/>
      <c r="AK52" s="207"/>
      <c r="AL52" s="207"/>
      <c r="AM52" s="207">
        <v>15</v>
      </c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>
      <c r="A53" s="241"/>
      <c r="B53" s="221"/>
      <c r="C53" s="298" t="s">
        <v>252</v>
      </c>
      <c r="D53" s="299"/>
      <c r="E53" s="300"/>
      <c r="F53" s="301"/>
      <c r="G53" s="302"/>
      <c r="H53" s="229"/>
      <c r="I53" s="243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/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12" t="str">
        <f>C53</f>
        <v>Potrubí včetně tvarovek a zednických výpomocí.</v>
      </c>
      <c r="BB53" s="207"/>
      <c r="BC53" s="207"/>
      <c r="BD53" s="207"/>
      <c r="BE53" s="207"/>
      <c r="BF53" s="207"/>
      <c r="BG53" s="207"/>
      <c r="BH53" s="207"/>
    </row>
    <row r="54" spans="1:60" outlineLevel="1">
      <c r="A54" s="241"/>
      <c r="B54" s="221"/>
      <c r="C54" s="298" t="s">
        <v>302</v>
      </c>
      <c r="D54" s="299"/>
      <c r="E54" s="300"/>
      <c r="F54" s="301"/>
      <c r="G54" s="302"/>
      <c r="H54" s="229"/>
      <c r="I54" s="243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12" t="str">
        <f>C54</f>
        <v>Včetně pomocného lešení o výšce podlahy do 1900 mm a pro zatížení do 1,5 kPa.</v>
      </c>
      <c r="BB54" s="207"/>
      <c r="BC54" s="207"/>
      <c r="BD54" s="207"/>
      <c r="BE54" s="207"/>
      <c r="BF54" s="207"/>
      <c r="BG54" s="207"/>
      <c r="BH54" s="207"/>
    </row>
    <row r="55" spans="1:60" outlineLevel="1">
      <c r="A55" s="240">
        <v>34</v>
      </c>
      <c r="B55" s="220" t="s">
        <v>303</v>
      </c>
      <c r="C55" s="232" t="s">
        <v>304</v>
      </c>
      <c r="D55" s="223" t="s">
        <v>133</v>
      </c>
      <c r="E55" s="225">
        <v>22</v>
      </c>
      <c r="F55" s="227"/>
      <c r="G55" s="228">
        <f>ROUND(E55*F55,2)</f>
        <v>0</v>
      </c>
      <c r="H55" s="229"/>
      <c r="I55" s="243" t="s">
        <v>115</v>
      </c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 t="s">
        <v>116</v>
      </c>
      <c r="AF55" s="207">
        <v>1</v>
      </c>
      <c r="AG55" s="207"/>
      <c r="AH55" s="207"/>
      <c r="AI55" s="207"/>
      <c r="AJ55" s="207"/>
      <c r="AK55" s="207"/>
      <c r="AL55" s="207"/>
      <c r="AM55" s="207">
        <v>15</v>
      </c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>
      <c r="A56" s="241"/>
      <c r="B56" s="221"/>
      <c r="C56" s="298" t="s">
        <v>252</v>
      </c>
      <c r="D56" s="299"/>
      <c r="E56" s="300"/>
      <c r="F56" s="301"/>
      <c r="G56" s="302"/>
      <c r="H56" s="229"/>
      <c r="I56" s="243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12" t="str">
        <f>C56</f>
        <v>Potrubí včetně tvarovek a zednických výpomocí.</v>
      </c>
      <c r="BB56" s="207"/>
      <c r="BC56" s="207"/>
      <c r="BD56" s="207"/>
      <c r="BE56" s="207"/>
      <c r="BF56" s="207"/>
      <c r="BG56" s="207"/>
      <c r="BH56" s="207"/>
    </row>
    <row r="57" spans="1:60" outlineLevel="1">
      <c r="A57" s="241"/>
      <c r="B57" s="221"/>
      <c r="C57" s="298" t="s">
        <v>302</v>
      </c>
      <c r="D57" s="299"/>
      <c r="E57" s="300"/>
      <c r="F57" s="301"/>
      <c r="G57" s="302"/>
      <c r="H57" s="229"/>
      <c r="I57" s="243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12" t="str">
        <f>C57</f>
        <v>Včetně pomocného lešení o výšce podlahy do 1900 mm a pro zatížení do 1,5 kPa.</v>
      </c>
      <c r="BB57" s="207"/>
      <c r="BC57" s="207"/>
      <c r="BD57" s="207"/>
      <c r="BE57" s="207"/>
      <c r="BF57" s="207"/>
      <c r="BG57" s="207"/>
      <c r="BH57" s="207"/>
    </row>
    <row r="58" spans="1:60" outlineLevel="1">
      <c r="A58" s="240">
        <v>35</v>
      </c>
      <c r="B58" s="220" t="s">
        <v>305</v>
      </c>
      <c r="C58" s="232" t="s">
        <v>306</v>
      </c>
      <c r="D58" s="223" t="s">
        <v>133</v>
      </c>
      <c r="E58" s="225">
        <v>58</v>
      </c>
      <c r="F58" s="227"/>
      <c r="G58" s="228">
        <f>ROUND(E58*F58,2)</f>
        <v>0</v>
      </c>
      <c r="H58" s="229"/>
      <c r="I58" s="243" t="s">
        <v>115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116</v>
      </c>
      <c r="AF58" s="207">
        <v>1</v>
      </c>
      <c r="AG58" s="207"/>
      <c r="AH58" s="207"/>
      <c r="AI58" s="207"/>
      <c r="AJ58" s="207"/>
      <c r="AK58" s="207"/>
      <c r="AL58" s="207"/>
      <c r="AM58" s="207">
        <v>15</v>
      </c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>
      <c r="A59" s="241"/>
      <c r="B59" s="221"/>
      <c r="C59" s="298" t="s">
        <v>252</v>
      </c>
      <c r="D59" s="299"/>
      <c r="E59" s="300"/>
      <c r="F59" s="301"/>
      <c r="G59" s="302"/>
      <c r="H59" s="229"/>
      <c r="I59" s="243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12" t="str">
        <f>C59</f>
        <v>Potrubí včetně tvarovek a zednických výpomocí.</v>
      </c>
      <c r="BB59" s="207"/>
      <c r="BC59" s="207"/>
      <c r="BD59" s="207"/>
      <c r="BE59" s="207"/>
      <c r="BF59" s="207"/>
      <c r="BG59" s="207"/>
      <c r="BH59" s="207"/>
    </row>
    <row r="60" spans="1:60" outlineLevel="1">
      <c r="A60" s="241"/>
      <c r="B60" s="221"/>
      <c r="C60" s="298" t="s">
        <v>302</v>
      </c>
      <c r="D60" s="299"/>
      <c r="E60" s="300"/>
      <c r="F60" s="301"/>
      <c r="G60" s="302"/>
      <c r="H60" s="229"/>
      <c r="I60" s="243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12" t="str">
        <f>C60</f>
        <v>Včetně pomocného lešení o výšce podlahy do 1900 mm a pro zatížení do 1,5 kPa.</v>
      </c>
      <c r="BB60" s="207"/>
      <c r="BC60" s="207"/>
      <c r="BD60" s="207"/>
      <c r="BE60" s="207"/>
      <c r="BF60" s="207"/>
      <c r="BG60" s="207"/>
      <c r="BH60" s="207"/>
    </row>
    <row r="61" spans="1:60" outlineLevel="1">
      <c r="A61" s="240">
        <v>36</v>
      </c>
      <c r="B61" s="220" t="s">
        <v>307</v>
      </c>
      <c r="C61" s="232" t="s">
        <v>308</v>
      </c>
      <c r="D61" s="223" t="s">
        <v>133</v>
      </c>
      <c r="E61" s="225">
        <v>46</v>
      </c>
      <c r="F61" s="227"/>
      <c r="G61" s="228">
        <f>ROUND(E61*F61,2)</f>
        <v>0</v>
      </c>
      <c r="H61" s="229"/>
      <c r="I61" s="243" t="s">
        <v>115</v>
      </c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116</v>
      </c>
      <c r="AF61" s="207">
        <v>1</v>
      </c>
      <c r="AG61" s="207"/>
      <c r="AH61" s="207"/>
      <c r="AI61" s="207"/>
      <c r="AJ61" s="207"/>
      <c r="AK61" s="207"/>
      <c r="AL61" s="207"/>
      <c r="AM61" s="207">
        <v>15</v>
      </c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1"/>
      <c r="B62" s="221"/>
      <c r="C62" s="298" t="s">
        <v>252</v>
      </c>
      <c r="D62" s="299"/>
      <c r="E62" s="300"/>
      <c r="F62" s="301"/>
      <c r="G62" s="302"/>
      <c r="H62" s="229"/>
      <c r="I62" s="243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12" t="str">
        <f>C62</f>
        <v>Potrubí včetně tvarovek a zednických výpomocí.</v>
      </c>
      <c r="BB62" s="207"/>
      <c r="BC62" s="207"/>
      <c r="BD62" s="207"/>
      <c r="BE62" s="207"/>
      <c r="BF62" s="207"/>
      <c r="BG62" s="207"/>
      <c r="BH62" s="207"/>
    </row>
    <row r="63" spans="1:60" outlineLevel="1">
      <c r="A63" s="241"/>
      <c r="B63" s="221"/>
      <c r="C63" s="298" t="s">
        <v>302</v>
      </c>
      <c r="D63" s="299"/>
      <c r="E63" s="300"/>
      <c r="F63" s="301"/>
      <c r="G63" s="302"/>
      <c r="H63" s="229"/>
      <c r="I63" s="243"/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/>
      <c r="AF63" s="207"/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12" t="str">
        <f>C63</f>
        <v>Včetně pomocného lešení o výšce podlahy do 1900 mm a pro zatížení do 1,5 kPa.</v>
      </c>
      <c r="BB63" s="207"/>
      <c r="BC63" s="207"/>
      <c r="BD63" s="207"/>
      <c r="BE63" s="207"/>
      <c r="BF63" s="207"/>
      <c r="BG63" s="207"/>
      <c r="BH63" s="207"/>
    </row>
    <row r="64" spans="1:60" outlineLevel="1">
      <c r="A64" s="240">
        <v>37</v>
      </c>
      <c r="B64" s="220" t="s">
        <v>309</v>
      </c>
      <c r="C64" s="232" t="s">
        <v>310</v>
      </c>
      <c r="D64" s="223" t="s">
        <v>133</v>
      </c>
      <c r="E64" s="225">
        <v>25</v>
      </c>
      <c r="F64" s="227"/>
      <c r="G64" s="228">
        <f>ROUND(E64*F64,2)</f>
        <v>0</v>
      </c>
      <c r="H64" s="229"/>
      <c r="I64" s="243" t="s">
        <v>115</v>
      </c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 t="s">
        <v>116</v>
      </c>
      <c r="AF64" s="207">
        <v>1</v>
      </c>
      <c r="AG64" s="207"/>
      <c r="AH64" s="207"/>
      <c r="AI64" s="207"/>
      <c r="AJ64" s="207"/>
      <c r="AK64" s="207"/>
      <c r="AL64" s="207"/>
      <c r="AM64" s="207">
        <v>15</v>
      </c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>
      <c r="A65" s="241"/>
      <c r="B65" s="221"/>
      <c r="C65" s="298" t="s">
        <v>252</v>
      </c>
      <c r="D65" s="299"/>
      <c r="E65" s="300"/>
      <c r="F65" s="301"/>
      <c r="G65" s="302"/>
      <c r="H65" s="229"/>
      <c r="I65" s="243"/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/>
      <c r="AF65" s="207"/>
      <c r="AG65" s="207"/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12" t="str">
        <f>C65</f>
        <v>Potrubí včetně tvarovek a zednických výpomocí.</v>
      </c>
      <c r="BB65" s="207"/>
      <c r="BC65" s="207"/>
      <c r="BD65" s="207"/>
      <c r="BE65" s="207"/>
      <c r="BF65" s="207"/>
      <c r="BG65" s="207"/>
      <c r="BH65" s="207"/>
    </row>
    <row r="66" spans="1:60" outlineLevel="1">
      <c r="A66" s="241"/>
      <c r="B66" s="221"/>
      <c r="C66" s="298" t="s">
        <v>302</v>
      </c>
      <c r="D66" s="299"/>
      <c r="E66" s="300"/>
      <c r="F66" s="301"/>
      <c r="G66" s="302"/>
      <c r="H66" s="229"/>
      <c r="I66" s="243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12" t="str">
        <f>C66</f>
        <v>Včetně pomocného lešení o výšce podlahy do 1900 mm a pro zatížení do 1,5 kPa.</v>
      </c>
      <c r="BB66" s="207"/>
      <c r="BC66" s="207"/>
      <c r="BD66" s="207"/>
      <c r="BE66" s="207"/>
      <c r="BF66" s="207"/>
      <c r="BG66" s="207"/>
      <c r="BH66" s="207"/>
    </row>
    <row r="67" spans="1:60" outlineLevel="1">
      <c r="A67" s="240">
        <v>38</v>
      </c>
      <c r="B67" s="220" t="s">
        <v>311</v>
      </c>
      <c r="C67" s="232" t="s">
        <v>312</v>
      </c>
      <c r="D67" s="223" t="s">
        <v>133</v>
      </c>
      <c r="E67" s="225">
        <v>124</v>
      </c>
      <c r="F67" s="227"/>
      <c r="G67" s="228">
        <f>ROUND(E67*F67,2)</f>
        <v>0</v>
      </c>
      <c r="H67" s="229"/>
      <c r="I67" s="243" t="s">
        <v>115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116</v>
      </c>
      <c r="AF67" s="207">
        <v>1</v>
      </c>
      <c r="AG67" s="207"/>
      <c r="AH67" s="207"/>
      <c r="AI67" s="207"/>
      <c r="AJ67" s="207"/>
      <c r="AK67" s="207"/>
      <c r="AL67" s="207"/>
      <c r="AM67" s="207">
        <v>15</v>
      </c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>
      <c r="A68" s="241"/>
      <c r="B68" s="221"/>
      <c r="C68" s="298" t="s">
        <v>252</v>
      </c>
      <c r="D68" s="299"/>
      <c r="E68" s="300"/>
      <c r="F68" s="301"/>
      <c r="G68" s="302"/>
      <c r="H68" s="229"/>
      <c r="I68" s="243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12" t="str">
        <f>C68</f>
        <v>Potrubí včetně tvarovek a zednických výpomocí.</v>
      </c>
      <c r="BB68" s="207"/>
      <c r="BC68" s="207"/>
      <c r="BD68" s="207"/>
      <c r="BE68" s="207"/>
      <c r="BF68" s="207"/>
      <c r="BG68" s="207"/>
      <c r="BH68" s="207"/>
    </row>
    <row r="69" spans="1:60" outlineLevel="1">
      <c r="A69" s="241"/>
      <c r="B69" s="221"/>
      <c r="C69" s="298" t="s">
        <v>302</v>
      </c>
      <c r="D69" s="299"/>
      <c r="E69" s="300"/>
      <c r="F69" s="301"/>
      <c r="G69" s="302"/>
      <c r="H69" s="229"/>
      <c r="I69" s="243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/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12" t="str">
        <f>C69</f>
        <v>Včetně pomocného lešení o výšce podlahy do 1900 mm a pro zatížení do 1,5 kPa.</v>
      </c>
      <c r="BB69" s="207"/>
      <c r="BC69" s="207"/>
      <c r="BD69" s="207"/>
      <c r="BE69" s="207"/>
      <c r="BF69" s="207"/>
      <c r="BG69" s="207"/>
      <c r="BH69" s="207"/>
    </row>
    <row r="70" spans="1:60" outlineLevel="1">
      <c r="A70" s="240">
        <v>39</v>
      </c>
      <c r="B70" s="220" t="s">
        <v>313</v>
      </c>
      <c r="C70" s="232" t="s">
        <v>314</v>
      </c>
      <c r="D70" s="223" t="s">
        <v>133</v>
      </c>
      <c r="E70" s="225">
        <v>29</v>
      </c>
      <c r="F70" s="227"/>
      <c r="G70" s="228">
        <f>ROUND(E70*F70,2)</f>
        <v>0</v>
      </c>
      <c r="H70" s="229"/>
      <c r="I70" s="243" t="s">
        <v>115</v>
      </c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116</v>
      </c>
      <c r="AF70" s="207">
        <v>1</v>
      </c>
      <c r="AG70" s="207"/>
      <c r="AH70" s="207"/>
      <c r="AI70" s="207"/>
      <c r="AJ70" s="207"/>
      <c r="AK70" s="207"/>
      <c r="AL70" s="207"/>
      <c r="AM70" s="207">
        <v>15</v>
      </c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>
      <c r="A71" s="241"/>
      <c r="B71" s="221"/>
      <c r="C71" s="298" t="s">
        <v>252</v>
      </c>
      <c r="D71" s="299"/>
      <c r="E71" s="300"/>
      <c r="F71" s="301"/>
      <c r="G71" s="302"/>
      <c r="H71" s="229"/>
      <c r="I71" s="243"/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/>
      <c r="AF71" s="207"/>
      <c r="AG71" s="207"/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12" t="str">
        <f>C71</f>
        <v>Potrubí včetně tvarovek a zednických výpomocí.</v>
      </c>
      <c r="BB71" s="207"/>
      <c r="BC71" s="207"/>
      <c r="BD71" s="207"/>
      <c r="BE71" s="207"/>
      <c r="BF71" s="207"/>
      <c r="BG71" s="207"/>
      <c r="BH71" s="207"/>
    </row>
    <row r="72" spans="1:60" outlineLevel="1">
      <c r="A72" s="241"/>
      <c r="B72" s="221"/>
      <c r="C72" s="298" t="s">
        <v>302</v>
      </c>
      <c r="D72" s="299"/>
      <c r="E72" s="300"/>
      <c r="F72" s="301"/>
      <c r="G72" s="302"/>
      <c r="H72" s="229"/>
      <c r="I72" s="243"/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12" t="str">
        <f>C72</f>
        <v>Včetně pomocného lešení o výšce podlahy do 1900 mm a pro zatížení do 1,5 kPa.</v>
      </c>
      <c r="BB72" s="207"/>
      <c r="BC72" s="207"/>
      <c r="BD72" s="207"/>
      <c r="BE72" s="207"/>
      <c r="BF72" s="207"/>
      <c r="BG72" s="207"/>
      <c r="BH72" s="207"/>
    </row>
    <row r="73" spans="1:60" outlineLevel="1">
      <c r="A73" s="240">
        <v>40</v>
      </c>
      <c r="B73" s="220" t="s">
        <v>315</v>
      </c>
      <c r="C73" s="232" t="s">
        <v>316</v>
      </c>
      <c r="D73" s="223" t="s">
        <v>133</v>
      </c>
      <c r="E73" s="225">
        <v>21</v>
      </c>
      <c r="F73" s="227"/>
      <c r="G73" s="228">
        <f>ROUND(E73*F73,2)</f>
        <v>0</v>
      </c>
      <c r="H73" s="229"/>
      <c r="I73" s="243" t="s">
        <v>115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116</v>
      </c>
      <c r="AF73" s="207">
        <v>1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1"/>
      <c r="B74" s="221"/>
      <c r="C74" s="298" t="s">
        <v>252</v>
      </c>
      <c r="D74" s="299"/>
      <c r="E74" s="300"/>
      <c r="F74" s="301"/>
      <c r="G74" s="302"/>
      <c r="H74" s="229"/>
      <c r="I74" s="243"/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12" t="str">
        <f>C74</f>
        <v>Potrubí včetně tvarovek a zednických výpomocí.</v>
      </c>
      <c r="BB74" s="207"/>
      <c r="BC74" s="207"/>
      <c r="BD74" s="207"/>
      <c r="BE74" s="207"/>
      <c r="BF74" s="207"/>
      <c r="BG74" s="207"/>
      <c r="BH74" s="207"/>
    </row>
    <row r="75" spans="1:60" outlineLevel="1">
      <c r="A75" s="241"/>
      <c r="B75" s="221"/>
      <c r="C75" s="298" t="s">
        <v>302</v>
      </c>
      <c r="D75" s="299"/>
      <c r="E75" s="300"/>
      <c r="F75" s="301"/>
      <c r="G75" s="302"/>
      <c r="H75" s="229"/>
      <c r="I75" s="243"/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/>
      <c r="AF75" s="207"/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12" t="str">
        <f>C75</f>
        <v>Včetně pomocného lešení o výšce podlahy do 1900 mm a pro zatížení do 1,5 kPa.</v>
      </c>
      <c r="BB75" s="207"/>
      <c r="BC75" s="207"/>
      <c r="BD75" s="207"/>
      <c r="BE75" s="207"/>
      <c r="BF75" s="207"/>
      <c r="BG75" s="207"/>
      <c r="BH75" s="207"/>
    </row>
    <row r="76" spans="1:60" outlineLevel="1">
      <c r="A76" s="240">
        <v>41</v>
      </c>
      <c r="B76" s="220" t="s">
        <v>317</v>
      </c>
      <c r="C76" s="232" t="s">
        <v>318</v>
      </c>
      <c r="D76" s="223" t="s">
        <v>133</v>
      </c>
      <c r="E76" s="225">
        <v>47</v>
      </c>
      <c r="F76" s="227"/>
      <c r="G76" s="228">
        <f>ROUND(E76*F76,2)</f>
        <v>0</v>
      </c>
      <c r="H76" s="229"/>
      <c r="I76" s="243" t="s">
        <v>115</v>
      </c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 t="s">
        <v>116</v>
      </c>
      <c r="AF76" s="207">
        <v>1</v>
      </c>
      <c r="AG76" s="207"/>
      <c r="AH76" s="207"/>
      <c r="AI76" s="207"/>
      <c r="AJ76" s="207"/>
      <c r="AK76" s="207"/>
      <c r="AL76" s="207"/>
      <c r="AM76" s="207">
        <v>15</v>
      </c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>
      <c r="A77" s="241"/>
      <c r="B77" s="221"/>
      <c r="C77" s="298" t="s">
        <v>252</v>
      </c>
      <c r="D77" s="299"/>
      <c r="E77" s="300"/>
      <c r="F77" s="301"/>
      <c r="G77" s="302"/>
      <c r="H77" s="229"/>
      <c r="I77" s="243"/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/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12" t="str">
        <f>C77</f>
        <v>Potrubí včetně tvarovek a zednických výpomocí.</v>
      </c>
      <c r="BB77" s="207"/>
      <c r="BC77" s="207"/>
      <c r="BD77" s="207"/>
      <c r="BE77" s="207"/>
      <c r="BF77" s="207"/>
      <c r="BG77" s="207"/>
      <c r="BH77" s="207"/>
    </row>
    <row r="78" spans="1:60" outlineLevel="1">
      <c r="A78" s="241"/>
      <c r="B78" s="221"/>
      <c r="C78" s="298" t="s">
        <v>302</v>
      </c>
      <c r="D78" s="299"/>
      <c r="E78" s="300"/>
      <c r="F78" s="301"/>
      <c r="G78" s="302"/>
      <c r="H78" s="229"/>
      <c r="I78" s="243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12" t="str">
        <f>C78</f>
        <v>Včetně pomocného lešení o výšce podlahy do 1900 mm a pro zatížení do 1,5 kPa.</v>
      </c>
      <c r="BB78" s="207"/>
      <c r="BC78" s="207"/>
      <c r="BD78" s="207"/>
      <c r="BE78" s="207"/>
      <c r="BF78" s="207"/>
      <c r="BG78" s="207"/>
      <c r="BH78" s="207"/>
    </row>
    <row r="79" spans="1:60" outlineLevel="1">
      <c r="A79" s="240">
        <v>42</v>
      </c>
      <c r="B79" s="220" t="s">
        <v>319</v>
      </c>
      <c r="C79" s="232" t="s">
        <v>320</v>
      </c>
      <c r="D79" s="223" t="s">
        <v>133</v>
      </c>
      <c r="E79" s="225">
        <v>36</v>
      </c>
      <c r="F79" s="227"/>
      <c r="G79" s="228">
        <f>ROUND(E79*F79,2)</f>
        <v>0</v>
      </c>
      <c r="H79" s="229"/>
      <c r="I79" s="243" t="s">
        <v>115</v>
      </c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 t="s">
        <v>116</v>
      </c>
      <c r="AF79" s="207">
        <v>1</v>
      </c>
      <c r="AG79" s="207"/>
      <c r="AH79" s="207"/>
      <c r="AI79" s="207"/>
      <c r="AJ79" s="207"/>
      <c r="AK79" s="207"/>
      <c r="AL79" s="207"/>
      <c r="AM79" s="207">
        <v>15</v>
      </c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>
      <c r="A80" s="241"/>
      <c r="B80" s="221"/>
      <c r="C80" s="298" t="s">
        <v>252</v>
      </c>
      <c r="D80" s="299"/>
      <c r="E80" s="300"/>
      <c r="F80" s="301"/>
      <c r="G80" s="302"/>
      <c r="H80" s="229"/>
      <c r="I80" s="243"/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/>
      <c r="AF80" s="207"/>
      <c r="AG80" s="207"/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12" t="str">
        <f>C80</f>
        <v>Potrubí včetně tvarovek a zednických výpomocí.</v>
      </c>
      <c r="BB80" s="207"/>
      <c r="BC80" s="207"/>
      <c r="BD80" s="207"/>
      <c r="BE80" s="207"/>
      <c r="BF80" s="207"/>
      <c r="BG80" s="207"/>
      <c r="BH80" s="207"/>
    </row>
    <row r="81" spans="1:60" outlineLevel="1">
      <c r="A81" s="241"/>
      <c r="B81" s="221"/>
      <c r="C81" s="298" t="s">
        <v>302</v>
      </c>
      <c r="D81" s="299"/>
      <c r="E81" s="300"/>
      <c r="F81" s="301"/>
      <c r="G81" s="302"/>
      <c r="H81" s="229"/>
      <c r="I81" s="243"/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/>
      <c r="AF81" s="207"/>
      <c r="AG81" s="207"/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12" t="str">
        <f>C81</f>
        <v>Včetně pomocného lešení o výšce podlahy do 1900 mm a pro zatížení do 1,5 kPa.</v>
      </c>
      <c r="BB81" s="207"/>
      <c r="BC81" s="207"/>
      <c r="BD81" s="207"/>
      <c r="BE81" s="207"/>
      <c r="BF81" s="207"/>
      <c r="BG81" s="207"/>
      <c r="BH81" s="207"/>
    </row>
    <row r="82" spans="1:60" outlineLevel="1">
      <c r="A82" s="240">
        <v>43</v>
      </c>
      <c r="B82" s="220" t="s">
        <v>321</v>
      </c>
      <c r="C82" s="232" t="s">
        <v>322</v>
      </c>
      <c r="D82" s="223" t="s">
        <v>133</v>
      </c>
      <c r="E82" s="225">
        <v>205</v>
      </c>
      <c r="F82" s="227"/>
      <c r="G82" s="228">
        <f>ROUND(E82*F82,2)</f>
        <v>0</v>
      </c>
      <c r="H82" s="229"/>
      <c r="I82" s="243" t="s">
        <v>115</v>
      </c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 t="s">
        <v>116</v>
      </c>
      <c r="AF82" s="207">
        <v>1</v>
      </c>
      <c r="AG82" s="207"/>
      <c r="AH82" s="207"/>
      <c r="AI82" s="207"/>
      <c r="AJ82" s="207"/>
      <c r="AK82" s="207"/>
      <c r="AL82" s="207"/>
      <c r="AM82" s="207">
        <v>15</v>
      </c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>
      <c r="A83" s="241"/>
      <c r="B83" s="221"/>
      <c r="C83" s="298" t="s">
        <v>323</v>
      </c>
      <c r="D83" s="299"/>
      <c r="E83" s="300"/>
      <c r="F83" s="301"/>
      <c r="G83" s="302"/>
      <c r="H83" s="229"/>
      <c r="I83" s="243"/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12" t="str">
        <f>C83</f>
        <v>V položce je kalkulována dodávka izolační trubice, spon a lepicí pásky.</v>
      </c>
      <c r="BB83" s="207"/>
      <c r="BC83" s="207"/>
      <c r="BD83" s="207"/>
      <c r="BE83" s="207"/>
      <c r="BF83" s="207"/>
      <c r="BG83" s="207"/>
      <c r="BH83" s="207"/>
    </row>
    <row r="84" spans="1:60" outlineLevel="1">
      <c r="A84" s="240">
        <v>44</v>
      </c>
      <c r="B84" s="220" t="s">
        <v>321</v>
      </c>
      <c r="C84" s="232" t="s">
        <v>322</v>
      </c>
      <c r="D84" s="223" t="s">
        <v>133</v>
      </c>
      <c r="E84" s="225">
        <v>124</v>
      </c>
      <c r="F84" s="227"/>
      <c r="G84" s="228">
        <f>ROUND(E84*F84,2)</f>
        <v>0</v>
      </c>
      <c r="H84" s="229"/>
      <c r="I84" s="243" t="s">
        <v>115</v>
      </c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 t="s">
        <v>116</v>
      </c>
      <c r="AF84" s="207">
        <v>1</v>
      </c>
      <c r="AG84" s="207"/>
      <c r="AH84" s="207"/>
      <c r="AI84" s="207"/>
      <c r="AJ84" s="207"/>
      <c r="AK84" s="207"/>
      <c r="AL84" s="207"/>
      <c r="AM84" s="207">
        <v>15</v>
      </c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>
      <c r="A85" s="241"/>
      <c r="B85" s="221"/>
      <c r="C85" s="298" t="s">
        <v>323</v>
      </c>
      <c r="D85" s="299"/>
      <c r="E85" s="300"/>
      <c r="F85" s="301"/>
      <c r="G85" s="302"/>
      <c r="H85" s="229"/>
      <c r="I85" s="243"/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12" t="str">
        <f>C85</f>
        <v>V položce je kalkulována dodávka izolační trubice, spon a lepicí pásky.</v>
      </c>
      <c r="BB85" s="207"/>
      <c r="BC85" s="207"/>
      <c r="BD85" s="207"/>
      <c r="BE85" s="207"/>
      <c r="BF85" s="207"/>
      <c r="BG85" s="207"/>
      <c r="BH85" s="207"/>
    </row>
    <row r="86" spans="1:60" outlineLevel="1">
      <c r="A86" s="240">
        <v>45</v>
      </c>
      <c r="B86" s="220" t="s">
        <v>324</v>
      </c>
      <c r="C86" s="232" t="s">
        <v>325</v>
      </c>
      <c r="D86" s="223" t="s">
        <v>133</v>
      </c>
      <c r="E86" s="225">
        <v>29</v>
      </c>
      <c r="F86" s="227"/>
      <c r="G86" s="228">
        <f>ROUND(E86*F86,2)</f>
        <v>0</v>
      </c>
      <c r="H86" s="229"/>
      <c r="I86" s="243" t="s">
        <v>115</v>
      </c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 t="s">
        <v>116</v>
      </c>
      <c r="AF86" s="207">
        <v>1</v>
      </c>
      <c r="AG86" s="207"/>
      <c r="AH86" s="207"/>
      <c r="AI86" s="207"/>
      <c r="AJ86" s="207"/>
      <c r="AK86" s="207"/>
      <c r="AL86" s="207"/>
      <c r="AM86" s="207">
        <v>15</v>
      </c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>
      <c r="A87" s="241"/>
      <c r="B87" s="221"/>
      <c r="C87" s="298" t="s">
        <v>323</v>
      </c>
      <c r="D87" s="299"/>
      <c r="E87" s="300"/>
      <c r="F87" s="301"/>
      <c r="G87" s="302"/>
      <c r="H87" s="229"/>
      <c r="I87" s="243"/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/>
      <c r="AF87" s="207"/>
      <c r="AG87" s="207"/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12" t="str">
        <f>C87</f>
        <v>V položce je kalkulována dodávka izolační trubice, spon a lepicí pásky.</v>
      </c>
      <c r="BB87" s="207"/>
      <c r="BC87" s="207"/>
      <c r="BD87" s="207"/>
      <c r="BE87" s="207"/>
      <c r="BF87" s="207"/>
      <c r="BG87" s="207"/>
      <c r="BH87" s="207"/>
    </row>
    <row r="88" spans="1:60" outlineLevel="1">
      <c r="A88" s="240">
        <v>46</v>
      </c>
      <c r="B88" s="220" t="s">
        <v>326</v>
      </c>
      <c r="C88" s="232" t="s">
        <v>327</v>
      </c>
      <c r="D88" s="223" t="s">
        <v>133</v>
      </c>
      <c r="E88" s="225">
        <v>21</v>
      </c>
      <c r="F88" s="227"/>
      <c r="G88" s="228">
        <f>ROUND(E88*F88,2)</f>
        <v>0</v>
      </c>
      <c r="H88" s="229"/>
      <c r="I88" s="243" t="s">
        <v>115</v>
      </c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 t="s">
        <v>116</v>
      </c>
      <c r="AF88" s="207">
        <v>1</v>
      </c>
      <c r="AG88" s="207"/>
      <c r="AH88" s="207"/>
      <c r="AI88" s="207"/>
      <c r="AJ88" s="207"/>
      <c r="AK88" s="207"/>
      <c r="AL88" s="207"/>
      <c r="AM88" s="207">
        <v>15</v>
      </c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>
      <c r="A89" s="241"/>
      <c r="B89" s="221"/>
      <c r="C89" s="298" t="s">
        <v>323</v>
      </c>
      <c r="D89" s="299"/>
      <c r="E89" s="300"/>
      <c r="F89" s="301"/>
      <c r="G89" s="302"/>
      <c r="H89" s="229"/>
      <c r="I89" s="243"/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207"/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12" t="str">
        <f>C89</f>
        <v>V položce je kalkulována dodávka izolační trubice, spon a lepicí pásky.</v>
      </c>
      <c r="BB89" s="207"/>
      <c r="BC89" s="207"/>
      <c r="BD89" s="207"/>
      <c r="BE89" s="207"/>
      <c r="BF89" s="207"/>
      <c r="BG89" s="207"/>
      <c r="BH89" s="207"/>
    </row>
    <row r="90" spans="1:60" outlineLevel="1">
      <c r="A90" s="240">
        <v>47</v>
      </c>
      <c r="B90" s="220" t="s">
        <v>328</v>
      </c>
      <c r="C90" s="232" t="s">
        <v>329</v>
      </c>
      <c r="D90" s="223" t="s">
        <v>133</v>
      </c>
      <c r="E90" s="225">
        <v>166</v>
      </c>
      <c r="F90" s="227"/>
      <c r="G90" s="228">
        <f>ROUND(E90*F90,2)</f>
        <v>0</v>
      </c>
      <c r="H90" s="229"/>
      <c r="I90" s="243" t="s">
        <v>115</v>
      </c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116</v>
      </c>
      <c r="AF90" s="207">
        <v>1</v>
      </c>
      <c r="AG90" s="207"/>
      <c r="AH90" s="207"/>
      <c r="AI90" s="207"/>
      <c r="AJ90" s="207"/>
      <c r="AK90" s="207"/>
      <c r="AL90" s="207"/>
      <c r="AM90" s="207">
        <v>15</v>
      </c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>
      <c r="A91" s="241"/>
      <c r="B91" s="221"/>
      <c r="C91" s="298" t="s">
        <v>323</v>
      </c>
      <c r="D91" s="299"/>
      <c r="E91" s="300"/>
      <c r="F91" s="301"/>
      <c r="G91" s="302"/>
      <c r="H91" s="229"/>
      <c r="I91" s="243"/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/>
      <c r="AF91" s="207"/>
      <c r="AG91" s="207"/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12" t="str">
        <f>C91</f>
        <v>V položce je kalkulována dodávka izolační trubice, spon a lepicí pásky.</v>
      </c>
      <c r="BB91" s="207"/>
      <c r="BC91" s="207"/>
      <c r="BD91" s="207"/>
      <c r="BE91" s="207"/>
      <c r="BF91" s="207"/>
      <c r="BG91" s="207"/>
      <c r="BH91" s="207"/>
    </row>
    <row r="92" spans="1:60" outlineLevel="1">
      <c r="A92" s="240">
        <v>48</v>
      </c>
      <c r="B92" s="220" t="s">
        <v>330</v>
      </c>
      <c r="C92" s="232" t="s">
        <v>331</v>
      </c>
      <c r="D92" s="223" t="s">
        <v>133</v>
      </c>
      <c r="E92" s="225">
        <v>25</v>
      </c>
      <c r="F92" s="227"/>
      <c r="G92" s="228">
        <f>ROUND(E92*F92,2)</f>
        <v>0</v>
      </c>
      <c r="H92" s="229"/>
      <c r="I92" s="243" t="s">
        <v>115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 t="s">
        <v>116</v>
      </c>
      <c r="AF92" s="207">
        <v>1</v>
      </c>
      <c r="AG92" s="207"/>
      <c r="AH92" s="207"/>
      <c r="AI92" s="207"/>
      <c r="AJ92" s="207"/>
      <c r="AK92" s="207"/>
      <c r="AL92" s="207"/>
      <c r="AM92" s="207">
        <v>15</v>
      </c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>
      <c r="A93" s="241"/>
      <c r="B93" s="221"/>
      <c r="C93" s="298" t="s">
        <v>323</v>
      </c>
      <c r="D93" s="299"/>
      <c r="E93" s="300"/>
      <c r="F93" s="301"/>
      <c r="G93" s="302"/>
      <c r="H93" s="229"/>
      <c r="I93" s="243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12" t="str">
        <f>C93</f>
        <v>V položce je kalkulována dodávka izolační trubice, spon a lepicí pásky.</v>
      </c>
      <c r="BB93" s="207"/>
      <c r="BC93" s="207"/>
      <c r="BD93" s="207"/>
      <c r="BE93" s="207"/>
      <c r="BF93" s="207"/>
      <c r="BG93" s="207"/>
      <c r="BH93" s="207"/>
    </row>
    <row r="94" spans="1:60" outlineLevel="1">
      <c r="A94" s="240">
        <v>49</v>
      </c>
      <c r="B94" s="220" t="s">
        <v>332</v>
      </c>
      <c r="C94" s="232" t="s">
        <v>333</v>
      </c>
      <c r="D94" s="223" t="s">
        <v>133</v>
      </c>
      <c r="E94" s="225">
        <v>25</v>
      </c>
      <c r="F94" s="227"/>
      <c r="G94" s="228">
        <f>ROUND(E94*F94,2)</f>
        <v>0</v>
      </c>
      <c r="H94" s="229"/>
      <c r="I94" s="243" t="s">
        <v>115</v>
      </c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 t="s">
        <v>116</v>
      </c>
      <c r="AF94" s="207">
        <v>1</v>
      </c>
      <c r="AG94" s="207"/>
      <c r="AH94" s="207"/>
      <c r="AI94" s="207"/>
      <c r="AJ94" s="207"/>
      <c r="AK94" s="207"/>
      <c r="AL94" s="207"/>
      <c r="AM94" s="207">
        <v>15</v>
      </c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>
      <c r="A95" s="241"/>
      <c r="B95" s="221"/>
      <c r="C95" s="298" t="s">
        <v>323</v>
      </c>
      <c r="D95" s="299"/>
      <c r="E95" s="300"/>
      <c r="F95" s="301"/>
      <c r="G95" s="302"/>
      <c r="H95" s="229"/>
      <c r="I95" s="243"/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7"/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12" t="str">
        <f>C95</f>
        <v>V položce je kalkulována dodávka izolační trubice, spon a lepicí pásky.</v>
      </c>
      <c r="BB95" s="207"/>
      <c r="BC95" s="207"/>
      <c r="BD95" s="207"/>
      <c r="BE95" s="207"/>
      <c r="BF95" s="207"/>
      <c r="BG95" s="207"/>
      <c r="BH95" s="207"/>
    </row>
    <row r="96" spans="1:60" outlineLevel="1">
      <c r="A96" s="240">
        <v>50</v>
      </c>
      <c r="B96" s="220" t="s">
        <v>334</v>
      </c>
      <c r="C96" s="232" t="s">
        <v>335</v>
      </c>
      <c r="D96" s="223" t="s">
        <v>133</v>
      </c>
      <c r="E96" s="225">
        <v>22</v>
      </c>
      <c r="F96" s="227"/>
      <c r="G96" s="228">
        <f>ROUND(E96*F96,2)</f>
        <v>0</v>
      </c>
      <c r="H96" s="229"/>
      <c r="I96" s="243" t="s">
        <v>115</v>
      </c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 t="s">
        <v>116</v>
      </c>
      <c r="AF96" s="207">
        <v>1</v>
      </c>
      <c r="AG96" s="207"/>
      <c r="AH96" s="207"/>
      <c r="AI96" s="207"/>
      <c r="AJ96" s="207"/>
      <c r="AK96" s="207"/>
      <c r="AL96" s="207"/>
      <c r="AM96" s="207">
        <v>15</v>
      </c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>
      <c r="A97" s="241"/>
      <c r="B97" s="221"/>
      <c r="C97" s="298" t="s">
        <v>323</v>
      </c>
      <c r="D97" s="299"/>
      <c r="E97" s="300"/>
      <c r="F97" s="301"/>
      <c r="G97" s="302"/>
      <c r="H97" s="229"/>
      <c r="I97" s="243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12" t="str">
        <f>C97</f>
        <v>V položce je kalkulována dodávka izolační trubice, spon a lepicí pásky.</v>
      </c>
      <c r="BB97" s="207"/>
      <c r="BC97" s="207"/>
      <c r="BD97" s="207"/>
      <c r="BE97" s="207"/>
      <c r="BF97" s="207"/>
      <c r="BG97" s="207"/>
      <c r="BH97" s="207"/>
    </row>
    <row r="98" spans="1:60" outlineLevel="1">
      <c r="A98" s="240">
        <v>51</v>
      </c>
      <c r="B98" s="220" t="s">
        <v>336</v>
      </c>
      <c r="C98" s="232" t="s">
        <v>337</v>
      </c>
      <c r="D98" s="223" t="s">
        <v>133</v>
      </c>
      <c r="E98" s="225">
        <v>513</v>
      </c>
      <c r="F98" s="227"/>
      <c r="G98" s="228">
        <f t="shared" ref="G98:G114" si="2">ROUND(E98*F98,2)</f>
        <v>0</v>
      </c>
      <c r="H98" s="229"/>
      <c r="I98" s="243" t="s">
        <v>115</v>
      </c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116</v>
      </c>
      <c r="AF98" s="207">
        <v>1</v>
      </c>
      <c r="AG98" s="207"/>
      <c r="AH98" s="207"/>
      <c r="AI98" s="207"/>
      <c r="AJ98" s="207"/>
      <c r="AK98" s="207"/>
      <c r="AL98" s="207"/>
      <c r="AM98" s="207">
        <v>15</v>
      </c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>
      <c r="A99" s="240">
        <v>52</v>
      </c>
      <c r="B99" s="220" t="s">
        <v>338</v>
      </c>
      <c r="C99" s="232" t="s">
        <v>339</v>
      </c>
      <c r="D99" s="223" t="s">
        <v>114</v>
      </c>
      <c r="E99" s="225">
        <v>42</v>
      </c>
      <c r="F99" s="227"/>
      <c r="G99" s="228">
        <f t="shared" si="2"/>
        <v>0</v>
      </c>
      <c r="H99" s="229"/>
      <c r="I99" s="243" t="s">
        <v>115</v>
      </c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 t="s">
        <v>116</v>
      </c>
      <c r="AF99" s="207">
        <v>1</v>
      </c>
      <c r="AG99" s="207"/>
      <c r="AH99" s="207"/>
      <c r="AI99" s="207"/>
      <c r="AJ99" s="207"/>
      <c r="AK99" s="207"/>
      <c r="AL99" s="207"/>
      <c r="AM99" s="207">
        <v>15</v>
      </c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>
      <c r="A100" s="240">
        <v>53</v>
      </c>
      <c r="B100" s="220" t="s">
        <v>340</v>
      </c>
      <c r="C100" s="232" t="s">
        <v>341</v>
      </c>
      <c r="D100" s="223" t="s">
        <v>114</v>
      </c>
      <c r="E100" s="225">
        <v>12</v>
      </c>
      <c r="F100" s="227"/>
      <c r="G100" s="228">
        <f t="shared" si="2"/>
        <v>0</v>
      </c>
      <c r="H100" s="229"/>
      <c r="I100" s="243" t="s">
        <v>115</v>
      </c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 t="s">
        <v>116</v>
      </c>
      <c r="AF100" s="207">
        <v>1</v>
      </c>
      <c r="AG100" s="207"/>
      <c r="AH100" s="207"/>
      <c r="AI100" s="207"/>
      <c r="AJ100" s="207"/>
      <c r="AK100" s="207"/>
      <c r="AL100" s="207"/>
      <c r="AM100" s="207">
        <v>15</v>
      </c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>
      <c r="A101" s="240">
        <v>54</v>
      </c>
      <c r="B101" s="220" t="s">
        <v>342</v>
      </c>
      <c r="C101" s="232" t="s">
        <v>343</v>
      </c>
      <c r="D101" s="223" t="s">
        <v>159</v>
      </c>
      <c r="E101" s="225">
        <v>2</v>
      </c>
      <c r="F101" s="227"/>
      <c r="G101" s="228">
        <f t="shared" si="2"/>
        <v>0</v>
      </c>
      <c r="H101" s="229"/>
      <c r="I101" s="243" t="s">
        <v>115</v>
      </c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 t="s">
        <v>116</v>
      </c>
      <c r="AF101" s="207">
        <v>1</v>
      </c>
      <c r="AG101" s="207"/>
      <c r="AH101" s="207"/>
      <c r="AI101" s="207"/>
      <c r="AJ101" s="207"/>
      <c r="AK101" s="207"/>
      <c r="AL101" s="207"/>
      <c r="AM101" s="207">
        <v>15</v>
      </c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>
      <c r="A102" s="240">
        <v>55</v>
      </c>
      <c r="B102" s="220" t="s">
        <v>344</v>
      </c>
      <c r="C102" s="232" t="s">
        <v>345</v>
      </c>
      <c r="D102" s="223" t="s">
        <v>159</v>
      </c>
      <c r="E102" s="225">
        <v>4</v>
      </c>
      <c r="F102" s="227"/>
      <c r="G102" s="228">
        <f t="shared" si="2"/>
        <v>0</v>
      </c>
      <c r="H102" s="229"/>
      <c r="I102" s="243" t="s">
        <v>115</v>
      </c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 t="s">
        <v>116</v>
      </c>
      <c r="AF102" s="207">
        <v>1</v>
      </c>
      <c r="AG102" s="207"/>
      <c r="AH102" s="207"/>
      <c r="AI102" s="207"/>
      <c r="AJ102" s="207"/>
      <c r="AK102" s="207"/>
      <c r="AL102" s="207"/>
      <c r="AM102" s="207">
        <v>15</v>
      </c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>
      <c r="A103" s="240">
        <v>56</v>
      </c>
      <c r="B103" s="220" t="s">
        <v>346</v>
      </c>
      <c r="C103" s="232" t="s">
        <v>347</v>
      </c>
      <c r="D103" s="223" t="s">
        <v>159</v>
      </c>
      <c r="E103" s="225">
        <v>47</v>
      </c>
      <c r="F103" s="227"/>
      <c r="G103" s="228">
        <f t="shared" si="2"/>
        <v>0</v>
      </c>
      <c r="H103" s="229"/>
      <c r="I103" s="243" t="s">
        <v>115</v>
      </c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 t="s">
        <v>116</v>
      </c>
      <c r="AF103" s="207">
        <v>1</v>
      </c>
      <c r="AG103" s="207"/>
      <c r="AH103" s="207"/>
      <c r="AI103" s="207"/>
      <c r="AJ103" s="207"/>
      <c r="AK103" s="207"/>
      <c r="AL103" s="207"/>
      <c r="AM103" s="207">
        <v>15</v>
      </c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>
      <c r="A104" s="240">
        <v>57</v>
      </c>
      <c r="B104" s="220" t="s">
        <v>346</v>
      </c>
      <c r="C104" s="232" t="s">
        <v>347</v>
      </c>
      <c r="D104" s="223" t="s">
        <v>159</v>
      </c>
      <c r="E104" s="225">
        <v>21</v>
      </c>
      <c r="F104" s="227"/>
      <c r="G104" s="228">
        <f t="shared" si="2"/>
        <v>0</v>
      </c>
      <c r="H104" s="229"/>
      <c r="I104" s="243" t="s">
        <v>115</v>
      </c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 t="s">
        <v>116</v>
      </c>
      <c r="AF104" s="207">
        <v>1</v>
      </c>
      <c r="AG104" s="207"/>
      <c r="AH104" s="207"/>
      <c r="AI104" s="207"/>
      <c r="AJ104" s="207"/>
      <c r="AK104" s="207"/>
      <c r="AL104" s="207"/>
      <c r="AM104" s="207">
        <v>15</v>
      </c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>
      <c r="A105" s="240">
        <v>58</v>
      </c>
      <c r="B105" s="220" t="s">
        <v>348</v>
      </c>
      <c r="C105" s="232" t="s">
        <v>349</v>
      </c>
      <c r="D105" s="223" t="s">
        <v>159</v>
      </c>
      <c r="E105" s="225">
        <v>8</v>
      </c>
      <c r="F105" s="227"/>
      <c r="G105" s="228">
        <f t="shared" si="2"/>
        <v>0</v>
      </c>
      <c r="H105" s="229"/>
      <c r="I105" s="243" t="s">
        <v>115</v>
      </c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 t="s">
        <v>116</v>
      </c>
      <c r="AF105" s="207">
        <v>1</v>
      </c>
      <c r="AG105" s="207"/>
      <c r="AH105" s="207"/>
      <c r="AI105" s="207"/>
      <c r="AJ105" s="207"/>
      <c r="AK105" s="207"/>
      <c r="AL105" s="207"/>
      <c r="AM105" s="207">
        <v>15</v>
      </c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>
      <c r="A106" s="240">
        <v>59</v>
      </c>
      <c r="B106" s="220" t="s">
        <v>350</v>
      </c>
      <c r="C106" s="232" t="s">
        <v>351</v>
      </c>
      <c r="D106" s="223" t="s">
        <v>159</v>
      </c>
      <c r="E106" s="225">
        <v>21</v>
      </c>
      <c r="F106" s="227"/>
      <c r="G106" s="228">
        <f t="shared" si="2"/>
        <v>0</v>
      </c>
      <c r="H106" s="229"/>
      <c r="I106" s="243" t="s">
        <v>115</v>
      </c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 t="s">
        <v>116</v>
      </c>
      <c r="AF106" s="207">
        <v>1</v>
      </c>
      <c r="AG106" s="207"/>
      <c r="AH106" s="207"/>
      <c r="AI106" s="207"/>
      <c r="AJ106" s="207"/>
      <c r="AK106" s="207"/>
      <c r="AL106" s="207"/>
      <c r="AM106" s="207">
        <v>15</v>
      </c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>
      <c r="A107" s="240">
        <v>60</v>
      </c>
      <c r="B107" s="220" t="s">
        <v>352</v>
      </c>
      <c r="C107" s="232" t="s">
        <v>353</v>
      </c>
      <c r="D107" s="223" t="s">
        <v>159</v>
      </c>
      <c r="E107" s="225">
        <v>1</v>
      </c>
      <c r="F107" s="227"/>
      <c r="G107" s="228">
        <f t="shared" si="2"/>
        <v>0</v>
      </c>
      <c r="H107" s="229"/>
      <c r="I107" s="243" t="s">
        <v>115</v>
      </c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 t="s">
        <v>116</v>
      </c>
      <c r="AF107" s="207">
        <v>1</v>
      </c>
      <c r="AG107" s="207"/>
      <c r="AH107" s="207"/>
      <c r="AI107" s="207"/>
      <c r="AJ107" s="207"/>
      <c r="AK107" s="207"/>
      <c r="AL107" s="207"/>
      <c r="AM107" s="207">
        <v>15</v>
      </c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>
      <c r="A108" s="240">
        <v>61</v>
      </c>
      <c r="B108" s="220" t="s">
        <v>354</v>
      </c>
      <c r="C108" s="232" t="s">
        <v>355</v>
      </c>
      <c r="D108" s="223" t="s">
        <v>159</v>
      </c>
      <c r="E108" s="225">
        <v>3</v>
      </c>
      <c r="F108" s="227"/>
      <c r="G108" s="228">
        <f t="shared" si="2"/>
        <v>0</v>
      </c>
      <c r="H108" s="229"/>
      <c r="I108" s="243" t="s">
        <v>115</v>
      </c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 t="s">
        <v>116</v>
      </c>
      <c r="AF108" s="207">
        <v>1</v>
      </c>
      <c r="AG108" s="207"/>
      <c r="AH108" s="207"/>
      <c r="AI108" s="207"/>
      <c r="AJ108" s="207"/>
      <c r="AK108" s="207"/>
      <c r="AL108" s="207"/>
      <c r="AM108" s="207">
        <v>15</v>
      </c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>
      <c r="A109" s="240">
        <v>62</v>
      </c>
      <c r="B109" s="220" t="s">
        <v>356</v>
      </c>
      <c r="C109" s="232" t="s">
        <v>357</v>
      </c>
      <c r="D109" s="223" t="s">
        <v>159</v>
      </c>
      <c r="E109" s="225">
        <v>58</v>
      </c>
      <c r="F109" s="227"/>
      <c r="G109" s="228">
        <f t="shared" si="2"/>
        <v>0</v>
      </c>
      <c r="H109" s="229"/>
      <c r="I109" s="243" t="s">
        <v>115</v>
      </c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 t="s">
        <v>116</v>
      </c>
      <c r="AF109" s="207">
        <v>1</v>
      </c>
      <c r="AG109" s="207"/>
      <c r="AH109" s="207"/>
      <c r="AI109" s="207"/>
      <c r="AJ109" s="207"/>
      <c r="AK109" s="207"/>
      <c r="AL109" s="207"/>
      <c r="AM109" s="207">
        <v>15</v>
      </c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>
      <c r="A110" s="240">
        <v>63</v>
      </c>
      <c r="B110" s="220" t="s">
        <v>358</v>
      </c>
      <c r="C110" s="232" t="s">
        <v>359</v>
      </c>
      <c r="D110" s="223" t="s">
        <v>159</v>
      </c>
      <c r="E110" s="225">
        <v>2</v>
      </c>
      <c r="F110" s="227"/>
      <c r="G110" s="228">
        <f t="shared" si="2"/>
        <v>0</v>
      </c>
      <c r="H110" s="229"/>
      <c r="I110" s="243" t="s">
        <v>115</v>
      </c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 t="s">
        <v>116</v>
      </c>
      <c r="AF110" s="207">
        <v>1</v>
      </c>
      <c r="AG110" s="207"/>
      <c r="AH110" s="207"/>
      <c r="AI110" s="207"/>
      <c r="AJ110" s="207"/>
      <c r="AK110" s="207"/>
      <c r="AL110" s="207"/>
      <c r="AM110" s="207">
        <v>15</v>
      </c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ht="22.5" outlineLevel="1">
      <c r="A111" s="240">
        <v>64</v>
      </c>
      <c r="B111" s="220" t="s">
        <v>360</v>
      </c>
      <c r="C111" s="232" t="s">
        <v>361</v>
      </c>
      <c r="D111" s="223" t="s">
        <v>159</v>
      </c>
      <c r="E111" s="225">
        <v>12</v>
      </c>
      <c r="F111" s="227"/>
      <c r="G111" s="228">
        <f t="shared" si="2"/>
        <v>0</v>
      </c>
      <c r="H111" s="229"/>
      <c r="I111" s="243" t="s">
        <v>115</v>
      </c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 t="s">
        <v>116</v>
      </c>
      <c r="AF111" s="207">
        <v>1</v>
      </c>
      <c r="AG111" s="207"/>
      <c r="AH111" s="207"/>
      <c r="AI111" s="207"/>
      <c r="AJ111" s="207"/>
      <c r="AK111" s="207"/>
      <c r="AL111" s="207"/>
      <c r="AM111" s="207">
        <v>15</v>
      </c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ht="22.5" outlineLevel="1">
      <c r="A112" s="240">
        <v>65</v>
      </c>
      <c r="B112" s="220" t="s">
        <v>362</v>
      </c>
      <c r="C112" s="232" t="s">
        <v>363</v>
      </c>
      <c r="D112" s="223" t="s">
        <v>159</v>
      </c>
      <c r="E112" s="225">
        <v>10</v>
      </c>
      <c r="F112" s="227"/>
      <c r="G112" s="228">
        <f t="shared" si="2"/>
        <v>0</v>
      </c>
      <c r="H112" s="229"/>
      <c r="I112" s="243" t="s">
        <v>115</v>
      </c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 t="s">
        <v>116</v>
      </c>
      <c r="AF112" s="207">
        <v>1</v>
      </c>
      <c r="AG112" s="207"/>
      <c r="AH112" s="207"/>
      <c r="AI112" s="207"/>
      <c r="AJ112" s="207"/>
      <c r="AK112" s="207"/>
      <c r="AL112" s="207"/>
      <c r="AM112" s="207">
        <v>15</v>
      </c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>
      <c r="A113" s="240">
        <v>66</v>
      </c>
      <c r="B113" s="220" t="s">
        <v>364</v>
      </c>
      <c r="C113" s="232" t="s">
        <v>365</v>
      </c>
      <c r="D113" s="223" t="s">
        <v>159</v>
      </c>
      <c r="E113" s="225">
        <v>20</v>
      </c>
      <c r="F113" s="227"/>
      <c r="G113" s="228">
        <f t="shared" si="2"/>
        <v>0</v>
      </c>
      <c r="H113" s="229"/>
      <c r="I113" s="243" t="s">
        <v>115</v>
      </c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 t="s">
        <v>116</v>
      </c>
      <c r="AF113" s="207">
        <v>1</v>
      </c>
      <c r="AG113" s="207"/>
      <c r="AH113" s="207"/>
      <c r="AI113" s="207"/>
      <c r="AJ113" s="207"/>
      <c r="AK113" s="207"/>
      <c r="AL113" s="207"/>
      <c r="AM113" s="207">
        <v>15</v>
      </c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>
      <c r="A114" s="240">
        <v>67</v>
      </c>
      <c r="B114" s="220" t="s">
        <v>366</v>
      </c>
      <c r="C114" s="232" t="s">
        <v>367</v>
      </c>
      <c r="D114" s="223" t="s">
        <v>133</v>
      </c>
      <c r="E114" s="225">
        <v>609</v>
      </c>
      <c r="F114" s="227"/>
      <c r="G114" s="228">
        <f t="shared" si="2"/>
        <v>0</v>
      </c>
      <c r="H114" s="229"/>
      <c r="I114" s="243" t="s">
        <v>115</v>
      </c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 t="s">
        <v>116</v>
      </c>
      <c r="AF114" s="207">
        <v>1</v>
      </c>
      <c r="AG114" s="207"/>
      <c r="AH114" s="207"/>
      <c r="AI114" s="207"/>
      <c r="AJ114" s="207"/>
      <c r="AK114" s="207"/>
      <c r="AL114" s="207"/>
      <c r="AM114" s="207">
        <v>15</v>
      </c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>
      <c r="A115" s="241"/>
      <c r="B115" s="221"/>
      <c r="C115" s="298" t="s">
        <v>368</v>
      </c>
      <c r="D115" s="299"/>
      <c r="E115" s="300"/>
      <c r="F115" s="301"/>
      <c r="G115" s="302"/>
      <c r="H115" s="229"/>
      <c r="I115" s="243"/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12" t="str">
        <f>C115</f>
        <v>Včetně dodávky vody, uzavření a zabezpečení konců potrubí.</v>
      </c>
      <c r="BB115" s="207"/>
      <c r="BC115" s="207"/>
      <c r="BD115" s="207"/>
      <c r="BE115" s="207"/>
      <c r="BF115" s="207"/>
      <c r="BG115" s="207"/>
      <c r="BH115" s="207"/>
    </row>
    <row r="116" spans="1:60" outlineLevel="1">
      <c r="A116" s="240">
        <v>68</v>
      </c>
      <c r="B116" s="220" t="s">
        <v>369</v>
      </c>
      <c r="C116" s="232" t="s">
        <v>370</v>
      </c>
      <c r="D116" s="223" t="s">
        <v>133</v>
      </c>
      <c r="E116" s="225">
        <v>609</v>
      </c>
      <c r="F116" s="227"/>
      <c r="G116" s="228">
        <f>ROUND(E116*F116,2)</f>
        <v>0</v>
      </c>
      <c r="H116" s="229"/>
      <c r="I116" s="243" t="s">
        <v>115</v>
      </c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 t="s">
        <v>116</v>
      </c>
      <c r="AF116" s="207">
        <v>1</v>
      </c>
      <c r="AG116" s="207"/>
      <c r="AH116" s="207"/>
      <c r="AI116" s="207"/>
      <c r="AJ116" s="207"/>
      <c r="AK116" s="207"/>
      <c r="AL116" s="207"/>
      <c r="AM116" s="207">
        <v>15</v>
      </c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>
      <c r="A117" s="241"/>
      <c r="B117" s="221"/>
      <c r="C117" s="298" t="s">
        <v>371</v>
      </c>
      <c r="D117" s="299"/>
      <c r="E117" s="300"/>
      <c r="F117" s="301"/>
      <c r="G117" s="302"/>
      <c r="H117" s="229"/>
      <c r="I117" s="243"/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/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12" t="str">
        <f>C117</f>
        <v>Včetně dodání desinfekčního prostředku.</v>
      </c>
      <c r="BB117" s="207"/>
      <c r="BC117" s="207"/>
      <c r="BD117" s="207"/>
      <c r="BE117" s="207"/>
      <c r="BF117" s="207"/>
      <c r="BG117" s="207"/>
      <c r="BH117" s="207"/>
    </row>
    <row r="118" spans="1:60" outlineLevel="1">
      <c r="A118" s="240">
        <v>69</v>
      </c>
      <c r="B118" s="220" t="s">
        <v>372</v>
      </c>
      <c r="C118" s="232" t="s">
        <v>373</v>
      </c>
      <c r="D118" s="223" t="s">
        <v>114</v>
      </c>
      <c r="E118" s="225">
        <v>25</v>
      </c>
      <c r="F118" s="227"/>
      <c r="G118" s="228">
        <f t="shared" ref="G118:G135" si="3">ROUND(E118*F118,2)</f>
        <v>0</v>
      </c>
      <c r="H118" s="229"/>
      <c r="I118" s="243" t="s">
        <v>115</v>
      </c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 t="s">
        <v>116</v>
      </c>
      <c r="AF118" s="207">
        <v>1</v>
      </c>
      <c r="AG118" s="207"/>
      <c r="AH118" s="207"/>
      <c r="AI118" s="207"/>
      <c r="AJ118" s="207"/>
      <c r="AK118" s="207"/>
      <c r="AL118" s="207"/>
      <c r="AM118" s="207">
        <v>15</v>
      </c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>
      <c r="A119" s="240">
        <v>70</v>
      </c>
      <c r="B119" s="220" t="s">
        <v>374</v>
      </c>
      <c r="C119" s="232" t="s">
        <v>375</v>
      </c>
      <c r="D119" s="223" t="s">
        <v>159</v>
      </c>
      <c r="E119" s="225">
        <v>2</v>
      </c>
      <c r="F119" s="227"/>
      <c r="G119" s="228">
        <f t="shared" si="3"/>
        <v>0</v>
      </c>
      <c r="H119" s="229"/>
      <c r="I119" s="243" t="s">
        <v>115</v>
      </c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 t="s">
        <v>116</v>
      </c>
      <c r="AF119" s="207">
        <v>1</v>
      </c>
      <c r="AG119" s="207"/>
      <c r="AH119" s="207"/>
      <c r="AI119" s="207"/>
      <c r="AJ119" s="207"/>
      <c r="AK119" s="207"/>
      <c r="AL119" s="207"/>
      <c r="AM119" s="207">
        <v>15</v>
      </c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>
      <c r="A120" s="240">
        <v>71</v>
      </c>
      <c r="B120" s="220" t="s">
        <v>376</v>
      </c>
      <c r="C120" s="232" t="s">
        <v>377</v>
      </c>
      <c r="D120" s="223" t="s">
        <v>133</v>
      </c>
      <c r="E120" s="225">
        <v>15</v>
      </c>
      <c r="F120" s="227"/>
      <c r="G120" s="228">
        <f t="shared" si="3"/>
        <v>0</v>
      </c>
      <c r="H120" s="229"/>
      <c r="I120" s="243" t="s">
        <v>115</v>
      </c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 t="s">
        <v>116</v>
      </c>
      <c r="AF120" s="207">
        <v>1</v>
      </c>
      <c r="AG120" s="207"/>
      <c r="AH120" s="207"/>
      <c r="AI120" s="207"/>
      <c r="AJ120" s="207"/>
      <c r="AK120" s="207"/>
      <c r="AL120" s="207"/>
      <c r="AM120" s="207">
        <v>15</v>
      </c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>
      <c r="A121" s="240">
        <v>72</v>
      </c>
      <c r="B121" s="220" t="s">
        <v>378</v>
      </c>
      <c r="C121" s="232" t="s">
        <v>379</v>
      </c>
      <c r="D121" s="223" t="s">
        <v>133</v>
      </c>
      <c r="E121" s="225">
        <v>33</v>
      </c>
      <c r="F121" s="227"/>
      <c r="G121" s="228">
        <f t="shared" si="3"/>
        <v>0</v>
      </c>
      <c r="H121" s="229"/>
      <c r="I121" s="243" t="s">
        <v>115</v>
      </c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 t="s">
        <v>116</v>
      </c>
      <c r="AF121" s="207">
        <v>1</v>
      </c>
      <c r="AG121" s="207"/>
      <c r="AH121" s="207"/>
      <c r="AI121" s="207"/>
      <c r="AJ121" s="207"/>
      <c r="AK121" s="207"/>
      <c r="AL121" s="207"/>
      <c r="AM121" s="207">
        <v>15</v>
      </c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>
      <c r="A122" s="240">
        <v>73</v>
      </c>
      <c r="B122" s="220" t="s">
        <v>380</v>
      </c>
      <c r="C122" s="232" t="s">
        <v>381</v>
      </c>
      <c r="D122" s="223" t="s">
        <v>133</v>
      </c>
      <c r="E122" s="225">
        <v>23</v>
      </c>
      <c r="F122" s="227"/>
      <c r="G122" s="228">
        <f t="shared" si="3"/>
        <v>0</v>
      </c>
      <c r="H122" s="229"/>
      <c r="I122" s="243" t="s">
        <v>115</v>
      </c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 t="s">
        <v>116</v>
      </c>
      <c r="AF122" s="207">
        <v>1</v>
      </c>
      <c r="AG122" s="207"/>
      <c r="AH122" s="207"/>
      <c r="AI122" s="207"/>
      <c r="AJ122" s="207"/>
      <c r="AK122" s="207"/>
      <c r="AL122" s="207"/>
      <c r="AM122" s="207">
        <v>15</v>
      </c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>
      <c r="A123" s="240">
        <v>74</v>
      </c>
      <c r="B123" s="220" t="s">
        <v>382</v>
      </c>
      <c r="C123" s="232" t="s">
        <v>383</v>
      </c>
      <c r="D123" s="223" t="s">
        <v>133</v>
      </c>
      <c r="E123" s="225">
        <v>25</v>
      </c>
      <c r="F123" s="227"/>
      <c r="G123" s="228">
        <f t="shared" si="3"/>
        <v>0</v>
      </c>
      <c r="H123" s="229"/>
      <c r="I123" s="243" t="s">
        <v>115</v>
      </c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 t="s">
        <v>116</v>
      </c>
      <c r="AF123" s="207">
        <v>1</v>
      </c>
      <c r="AG123" s="207"/>
      <c r="AH123" s="207"/>
      <c r="AI123" s="207"/>
      <c r="AJ123" s="207"/>
      <c r="AK123" s="207"/>
      <c r="AL123" s="207"/>
      <c r="AM123" s="207">
        <v>15</v>
      </c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>
      <c r="A124" s="240">
        <v>75</v>
      </c>
      <c r="B124" s="220" t="s">
        <v>384</v>
      </c>
      <c r="C124" s="232" t="s">
        <v>385</v>
      </c>
      <c r="D124" s="223" t="s">
        <v>159</v>
      </c>
      <c r="E124" s="225">
        <v>2</v>
      </c>
      <c r="F124" s="227"/>
      <c r="G124" s="228">
        <f t="shared" si="3"/>
        <v>0</v>
      </c>
      <c r="H124" s="229"/>
      <c r="I124" s="243" t="s">
        <v>115</v>
      </c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 t="s">
        <v>116</v>
      </c>
      <c r="AF124" s="207">
        <v>1</v>
      </c>
      <c r="AG124" s="207"/>
      <c r="AH124" s="207"/>
      <c r="AI124" s="207"/>
      <c r="AJ124" s="207"/>
      <c r="AK124" s="207"/>
      <c r="AL124" s="207"/>
      <c r="AM124" s="207">
        <v>15</v>
      </c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>
      <c r="A125" s="240">
        <v>76</v>
      </c>
      <c r="B125" s="220" t="s">
        <v>386</v>
      </c>
      <c r="C125" s="232" t="s">
        <v>387</v>
      </c>
      <c r="D125" s="223" t="s">
        <v>159</v>
      </c>
      <c r="E125" s="225">
        <v>55</v>
      </c>
      <c r="F125" s="227"/>
      <c r="G125" s="228">
        <f t="shared" si="3"/>
        <v>0</v>
      </c>
      <c r="H125" s="229"/>
      <c r="I125" s="243" t="s">
        <v>115</v>
      </c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 t="s">
        <v>116</v>
      </c>
      <c r="AF125" s="207">
        <v>1</v>
      </c>
      <c r="AG125" s="207"/>
      <c r="AH125" s="207"/>
      <c r="AI125" s="207"/>
      <c r="AJ125" s="207"/>
      <c r="AK125" s="207"/>
      <c r="AL125" s="207"/>
      <c r="AM125" s="207">
        <v>15</v>
      </c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>
      <c r="A126" s="240">
        <v>77</v>
      </c>
      <c r="B126" s="220" t="s">
        <v>388</v>
      </c>
      <c r="C126" s="232" t="s">
        <v>389</v>
      </c>
      <c r="D126" s="223" t="s">
        <v>114</v>
      </c>
      <c r="E126" s="225">
        <v>1</v>
      </c>
      <c r="F126" s="227"/>
      <c r="G126" s="228">
        <f t="shared" si="3"/>
        <v>0</v>
      </c>
      <c r="H126" s="229"/>
      <c r="I126" s="243" t="s">
        <v>115</v>
      </c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 t="s">
        <v>116</v>
      </c>
      <c r="AF126" s="207">
        <v>1</v>
      </c>
      <c r="AG126" s="207"/>
      <c r="AH126" s="207"/>
      <c r="AI126" s="207"/>
      <c r="AJ126" s="207"/>
      <c r="AK126" s="207"/>
      <c r="AL126" s="207"/>
      <c r="AM126" s="207">
        <v>15</v>
      </c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>
      <c r="A127" s="240">
        <v>78</v>
      </c>
      <c r="B127" s="220" t="s">
        <v>390</v>
      </c>
      <c r="C127" s="232" t="s">
        <v>391</v>
      </c>
      <c r="D127" s="223" t="s">
        <v>114</v>
      </c>
      <c r="E127" s="225">
        <v>1</v>
      </c>
      <c r="F127" s="227"/>
      <c r="G127" s="228">
        <f t="shared" si="3"/>
        <v>0</v>
      </c>
      <c r="H127" s="229"/>
      <c r="I127" s="243" t="s">
        <v>115</v>
      </c>
      <c r="J127" s="207"/>
      <c r="K127" s="207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 t="s">
        <v>116</v>
      </c>
      <c r="AF127" s="207">
        <v>1</v>
      </c>
      <c r="AG127" s="207"/>
      <c r="AH127" s="207"/>
      <c r="AI127" s="207"/>
      <c r="AJ127" s="207"/>
      <c r="AK127" s="207"/>
      <c r="AL127" s="207"/>
      <c r="AM127" s="207">
        <v>15</v>
      </c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ht="22.5" outlineLevel="1">
      <c r="A128" s="240">
        <v>79</v>
      </c>
      <c r="B128" s="220" t="s">
        <v>392</v>
      </c>
      <c r="C128" s="232" t="s">
        <v>393</v>
      </c>
      <c r="D128" s="223" t="s">
        <v>114</v>
      </c>
      <c r="E128" s="225">
        <v>7</v>
      </c>
      <c r="F128" s="227"/>
      <c r="G128" s="228">
        <f t="shared" si="3"/>
        <v>0</v>
      </c>
      <c r="H128" s="229"/>
      <c r="I128" s="243" t="s">
        <v>115</v>
      </c>
      <c r="J128" s="207"/>
      <c r="K128" s="207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 t="s">
        <v>116</v>
      </c>
      <c r="AF128" s="207">
        <v>1</v>
      </c>
      <c r="AG128" s="207"/>
      <c r="AH128" s="207"/>
      <c r="AI128" s="207"/>
      <c r="AJ128" s="207"/>
      <c r="AK128" s="207"/>
      <c r="AL128" s="207"/>
      <c r="AM128" s="207">
        <v>15</v>
      </c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>
      <c r="A129" s="240">
        <v>80</v>
      </c>
      <c r="B129" s="220" t="s">
        <v>394</v>
      </c>
      <c r="C129" s="232" t="s">
        <v>395</v>
      </c>
      <c r="D129" s="223" t="s">
        <v>114</v>
      </c>
      <c r="E129" s="225">
        <v>1</v>
      </c>
      <c r="F129" s="227"/>
      <c r="G129" s="228">
        <f t="shared" si="3"/>
        <v>0</v>
      </c>
      <c r="H129" s="229"/>
      <c r="I129" s="243" t="s">
        <v>115</v>
      </c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 t="s">
        <v>116</v>
      </c>
      <c r="AF129" s="207">
        <v>1</v>
      </c>
      <c r="AG129" s="207"/>
      <c r="AH129" s="207"/>
      <c r="AI129" s="207"/>
      <c r="AJ129" s="207"/>
      <c r="AK129" s="207"/>
      <c r="AL129" s="207"/>
      <c r="AM129" s="207">
        <v>15</v>
      </c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>
      <c r="A130" s="240">
        <v>81</v>
      </c>
      <c r="B130" s="220" t="s">
        <v>396</v>
      </c>
      <c r="C130" s="232" t="s">
        <v>397</v>
      </c>
      <c r="D130" s="223" t="s">
        <v>114</v>
      </c>
      <c r="E130" s="225">
        <v>1</v>
      </c>
      <c r="F130" s="227"/>
      <c r="G130" s="228">
        <f t="shared" si="3"/>
        <v>0</v>
      </c>
      <c r="H130" s="229"/>
      <c r="I130" s="243" t="s">
        <v>115</v>
      </c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 t="s">
        <v>116</v>
      </c>
      <c r="AF130" s="207">
        <v>1</v>
      </c>
      <c r="AG130" s="207"/>
      <c r="AH130" s="207"/>
      <c r="AI130" s="207"/>
      <c r="AJ130" s="207"/>
      <c r="AK130" s="207"/>
      <c r="AL130" s="207"/>
      <c r="AM130" s="207">
        <v>15</v>
      </c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>
      <c r="A131" s="240">
        <v>82</v>
      </c>
      <c r="B131" s="220" t="s">
        <v>398</v>
      </c>
      <c r="C131" s="232" t="s">
        <v>399</v>
      </c>
      <c r="D131" s="223" t="s">
        <v>114</v>
      </c>
      <c r="E131" s="225">
        <v>1</v>
      </c>
      <c r="F131" s="227"/>
      <c r="G131" s="228">
        <f t="shared" si="3"/>
        <v>0</v>
      </c>
      <c r="H131" s="229"/>
      <c r="I131" s="243" t="s">
        <v>115</v>
      </c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 t="s">
        <v>116</v>
      </c>
      <c r="AF131" s="207">
        <v>1</v>
      </c>
      <c r="AG131" s="207"/>
      <c r="AH131" s="207"/>
      <c r="AI131" s="207"/>
      <c r="AJ131" s="207"/>
      <c r="AK131" s="207"/>
      <c r="AL131" s="207"/>
      <c r="AM131" s="207">
        <v>15</v>
      </c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>
      <c r="A132" s="240">
        <v>83</v>
      </c>
      <c r="B132" s="220" t="s">
        <v>400</v>
      </c>
      <c r="C132" s="232" t="s">
        <v>401</v>
      </c>
      <c r="D132" s="223" t="s">
        <v>159</v>
      </c>
      <c r="E132" s="225">
        <v>36</v>
      </c>
      <c r="F132" s="227"/>
      <c r="G132" s="228">
        <f t="shared" si="3"/>
        <v>0</v>
      </c>
      <c r="H132" s="229"/>
      <c r="I132" s="243" t="s">
        <v>115</v>
      </c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 t="s">
        <v>116</v>
      </c>
      <c r="AF132" s="207">
        <v>1</v>
      </c>
      <c r="AG132" s="207"/>
      <c r="AH132" s="207"/>
      <c r="AI132" s="207"/>
      <c r="AJ132" s="207"/>
      <c r="AK132" s="207"/>
      <c r="AL132" s="207"/>
      <c r="AM132" s="207">
        <v>15</v>
      </c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>
      <c r="A133" s="240">
        <v>84</v>
      </c>
      <c r="B133" s="220" t="s">
        <v>402</v>
      </c>
      <c r="C133" s="232" t="s">
        <v>403</v>
      </c>
      <c r="D133" s="223" t="s">
        <v>114</v>
      </c>
      <c r="E133" s="225">
        <v>2</v>
      </c>
      <c r="F133" s="227"/>
      <c r="G133" s="228">
        <f t="shared" si="3"/>
        <v>0</v>
      </c>
      <c r="H133" s="229"/>
      <c r="I133" s="243" t="s">
        <v>115</v>
      </c>
      <c r="J133" s="207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 t="s">
        <v>116</v>
      </c>
      <c r="AF133" s="207">
        <v>1</v>
      </c>
      <c r="AG133" s="207"/>
      <c r="AH133" s="207"/>
      <c r="AI133" s="207"/>
      <c r="AJ133" s="207"/>
      <c r="AK133" s="207"/>
      <c r="AL133" s="207"/>
      <c r="AM133" s="207">
        <v>15</v>
      </c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>
      <c r="A134" s="240">
        <v>85</v>
      </c>
      <c r="B134" s="220" t="s">
        <v>404</v>
      </c>
      <c r="C134" s="232" t="s">
        <v>405</v>
      </c>
      <c r="D134" s="223" t="s">
        <v>207</v>
      </c>
      <c r="E134" s="225">
        <v>2.0657000000000001</v>
      </c>
      <c r="F134" s="227"/>
      <c r="G134" s="228">
        <f t="shared" si="3"/>
        <v>0</v>
      </c>
      <c r="H134" s="229"/>
      <c r="I134" s="243" t="s">
        <v>115</v>
      </c>
      <c r="J134" s="207"/>
      <c r="K134" s="207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 t="s">
        <v>116</v>
      </c>
      <c r="AF134" s="207">
        <v>7</v>
      </c>
      <c r="AG134" s="207"/>
      <c r="AH134" s="207"/>
      <c r="AI134" s="207"/>
      <c r="AJ134" s="207"/>
      <c r="AK134" s="207"/>
      <c r="AL134" s="207"/>
      <c r="AM134" s="207">
        <v>15</v>
      </c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>
      <c r="A135" s="240">
        <v>86</v>
      </c>
      <c r="B135" s="220" t="s">
        <v>406</v>
      </c>
      <c r="C135" s="232" t="s">
        <v>407</v>
      </c>
      <c r="D135" s="223" t="s">
        <v>207</v>
      </c>
      <c r="E135" s="225">
        <v>2.0657000000000001</v>
      </c>
      <c r="F135" s="227"/>
      <c r="G135" s="228">
        <f t="shared" si="3"/>
        <v>0</v>
      </c>
      <c r="H135" s="229"/>
      <c r="I135" s="243" t="s">
        <v>115</v>
      </c>
      <c r="J135" s="207"/>
      <c r="K135" s="207"/>
      <c r="L135" s="207"/>
      <c r="M135" s="207"/>
      <c r="N135" s="207"/>
      <c r="O135" s="207"/>
      <c r="P135" s="207"/>
      <c r="Q135" s="207"/>
      <c r="R135" s="207"/>
      <c r="S135" s="207"/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 t="s">
        <v>116</v>
      </c>
      <c r="AF135" s="207">
        <v>7</v>
      </c>
      <c r="AG135" s="207"/>
      <c r="AH135" s="207"/>
      <c r="AI135" s="207"/>
      <c r="AJ135" s="207"/>
      <c r="AK135" s="207"/>
      <c r="AL135" s="207"/>
      <c r="AM135" s="207">
        <v>15</v>
      </c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>
      <c r="A136" s="239" t="s">
        <v>110</v>
      </c>
      <c r="B136" s="219" t="s">
        <v>79</v>
      </c>
      <c r="C136" s="231" t="s">
        <v>80</v>
      </c>
      <c r="D136" s="222"/>
      <c r="E136" s="224"/>
      <c r="F136" s="303">
        <f>SUM(G137:G163)</f>
        <v>0</v>
      </c>
      <c r="G136" s="304"/>
      <c r="H136" s="226"/>
      <c r="I136" s="242"/>
      <c r="AE136" t="s">
        <v>111</v>
      </c>
    </row>
    <row r="137" spans="1:60" outlineLevel="1">
      <c r="A137" s="240">
        <v>87</v>
      </c>
      <c r="B137" s="220" t="s">
        <v>408</v>
      </c>
      <c r="C137" s="232" t="s">
        <v>409</v>
      </c>
      <c r="D137" s="223" t="s">
        <v>114</v>
      </c>
      <c r="E137" s="225">
        <v>4</v>
      </c>
      <c r="F137" s="227"/>
      <c r="G137" s="228">
        <f t="shared" ref="G137:G142" si="4">ROUND(E137*F137,2)</f>
        <v>0</v>
      </c>
      <c r="H137" s="229"/>
      <c r="I137" s="243" t="s">
        <v>115</v>
      </c>
      <c r="J137" s="207"/>
      <c r="K137" s="207"/>
      <c r="L137" s="207"/>
      <c r="M137" s="207"/>
      <c r="N137" s="207"/>
      <c r="O137" s="207"/>
      <c r="P137" s="207"/>
      <c r="Q137" s="207"/>
      <c r="R137" s="207"/>
      <c r="S137" s="207"/>
      <c r="T137" s="207"/>
      <c r="U137" s="207"/>
      <c r="V137" s="207"/>
      <c r="W137" s="207"/>
      <c r="X137" s="207"/>
      <c r="Y137" s="207"/>
      <c r="Z137" s="207"/>
      <c r="AA137" s="207"/>
      <c r="AB137" s="207"/>
      <c r="AC137" s="207"/>
      <c r="AD137" s="207"/>
      <c r="AE137" s="207" t="s">
        <v>116</v>
      </c>
      <c r="AF137" s="207">
        <v>1</v>
      </c>
      <c r="AG137" s="207"/>
      <c r="AH137" s="207"/>
      <c r="AI137" s="207"/>
      <c r="AJ137" s="207"/>
      <c r="AK137" s="207"/>
      <c r="AL137" s="207"/>
      <c r="AM137" s="207">
        <v>15</v>
      </c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>
      <c r="A138" s="240">
        <v>88</v>
      </c>
      <c r="B138" s="220" t="s">
        <v>410</v>
      </c>
      <c r="C138" s="232" t="s">
        <v>411</v>
      </c>
      <c r="D138" s="223" t="s">
        <v>114</v>
      </c>
      <c r="E138" s="225">
        <v>8</v>
      </c>
      <c r="F138" s="227"/>
      <c r="G138" s="228">
        <f t="shared" si="4"/>
        <v>0</v>
      </c>
      <c r="H138" s="229"/>
      <c r="I138" s="243" t="s">
        <v>115</v>
      </c>
      <c r="J138" s="207"/>
      <c r="K138" s="207"/>
      <c r="L138" s="207"/>
      <c r="M138" s="207"/>
      <c r="N138" s="207"/>
      <c r="O138" s="207"/>
      <c r="P138" s="207"/>
      <c r="Q138" s="207"/>
      <c r="R138" s="207"/>
      <c r="S138" s="207"/>
      <c r="T138" s="207"/>
      <c r="U138" s="207"/>
      <c r="V138" s="207"/>
      <c r="W138" s="207"/>
      <c r="X138" s="207"/>
      <c r="Y138" s="207"/>
      <c r="Z138" s="207"/>
      <c r="AA138" s="207"/>
      <c r="AB138" s="207"/>
      <c r="AC138" s="207"/>
      <c r="AD138" s="207"/>
      <c r="AE138" s="207" t="s">
        <v>116</v>
      </c>
      <c r="AF138" s="207">
        <v>1</v>
      </c>
      <c r="AG138" s="207"/>
      <c r="AH138" s="207"/>
      <c r="AI138" s="207"/>
      <c r="AJ138" s="207"/>
      <c r="AK138" s="207"/>
      <c r="AL138" s="207"/>
      <c r="AM138" s="207">
        <v>15</v>
      </c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>
      <c r="A139" s="240">
        <v>89</v>
      </c>
      <c r="B139" s="220" t="s">
        <v>412</v>
      </c>
      <c r="C139" s="232" t="s">
        <v>413</v>
      </c>
      <c r="D139" s="223" t="s">
        <v>114</v>
      </c>
      <c r="E139" s="225">
        <v>12</v>
      </c>
      <c r="F139" s="227"/>
      <c r="G139" s="228">
        <f t="shared" si="4"/>
        <v>0</v>
      </c>
      <c r="H139" s="229"/>
      <c r="I139" s="243" t="s">
        <v>115</v>
      </c>
      <c r="J139" s="207"/>
      <c r="K139" s="207"/>
      <c r="L139" s="207"/>
      <c r="M139" s="207"/>
      <c r="N139" s="207"/>
      <c r="O139" s="207"/>
      <c r="P139" s="207"/>
      <c r="Q139" s="207"/>
      <c r="R139" s="207"/>
      <c r="S139" s="207"/>
      <c r="T139" s="207"/>
      <c r="U139" s="207"/>
      <c r="V139" s="207"/>
      <c r="W139" s="207"/>
      <c r="X139" s="207"/>
      <c r="Y139" s="207"/>
      <c r="Z139" s="207"/>
      <c r="AA139" s="207"/>
      <c r="AB139" s="207"/>
      <c r="AC139" s="207"/>
      <c r="AD139" s="207"/>
      <c r="AE139" s="207" t="s">
        <v>116</v>
      </c>
      <c r="AF139" s="207">
        <v>1</v>
      </c>
      <c r="AG139" s="207"/>
      <c r="AH139" s="207"/>
      <c r="AI139" s="207"/>
      <c r="AJ139" s="207"/>
      <c r="AK139" s="207"/>
      <c r="AL139" s="207"/>
      <c r="AM139" s="207">
        <v>15</v>
      </c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>
      <c r="A140" s="240">
        <v>90</v>
      </c>
      <c r="B140" s="220" t="s">
        <v>414</v>
      </c>
      <c r="C140" s="232" t="s">
        <v>415</v>
      </c>
      <c r="D140" s="223" t="s">
        <v>114</v>
      </c>
      <c r="E140" s="225">
        <v>8</v>
      </c>
      <c r="F140" s="227"/>
      <c r="G140" s="228">
        <f t="shared" si="4"/>
        <v>0</v>
      </c>
      <c r="H140" s="229"/>
      <c r="I140" s="243" t="s">
        <v>115</v>
      </c>
      <c r="J140" s="207"/>
      <c r="K140" s="207"/>
      <c r="L140" s="207"/>
      <c r="M140" s="207"/>
      <c r="N140" s="207"/>
      <c r="O140" s="207"/>
      <c r="P140" s="207"/>
      <c r="Q140" s="207"/>
      <c r="R140" s="207"/>
      <c r="S140" s="207"/>
      <c r="T140" s="207"/>
      <c r="U140" s="207"/>
      <c r="V140" s="207"/>
      <c r="W140" s="207"/>
      <c r="X140" s="207"/>
      <c r="Y140" s="207"/>
      <c r="Z140" s="207"/>
      <c r="AA140" s="207"/>
      <c r="AB140" s="207"/>
      <c r="AC140" s="207"/>
      <c r="AD140" s="207"/>
      <c r="AE140" s="207" t="s">
        <v>116</v>
      </c>
      <c r="AF140" s="207">
        <v>1</v>
      </c>
      <c r="AG140" s="207"/>
      <c r="AH140" s="207"/>
      <c r="AI140" s="207"/>
      <c r="AJ140" s="207"/>
      <c r="AK140" s="207"/>
      <c r="AL140" s="207"/>
      <c r="AM140" s="207">
        <v>15</v>
      </c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>
      <c r="A141" s="240">
        <v>91</v>
      </c>
      <c r="B141" s="220" t="s">
        <v>416</v>
      </c>
      <c r="C141" s="232" t="s">
        <v>417</v>
      </c>
      <c r="D141" s="223" t="s">
        <v>114</v>
      </c>
      <c r="E141" s="225">
        <v>6</v>
      </c>
      <c r="F141" s="227"/>
      <c r="G141" s="228">
        <f t="shared" si="4"/>
        <v>0</v>
      </c>
      <c r="H141" s="229"/>
      <c r="I141" s="243" t="s">
        <v>115</v>
      </c>
      <c r="J141" s="207"/>
      <c r="K141" s="207"/>
      <c r="L141" s="207"/>
      <c r="M141" s="207"/>
      <c r="N141" s="207"/>
      <c r="O141" s="207"/>
      <c r="P141" s="207"/>
      <c r="Q141" s="207"/>
      <c r="R141" s="207"/>
      <c r="S141" s="207"/>
      <c r="T141" s="207"/>
      <c r="U141" s="207"/>
      <c r="V141" s="207"/>
      <c r="W141" s="207"/>
      <c r="X141" s="207"/>
      <c r="Y141" s="207"/>
      <c r="Z141" s="207"/>
      <c r="AA141" s="207"/>
      <c r="AB141" s="207"/>
      <c r="AC141" s="207"/>
      <c r="AD141" s="207"/>
      <c r="AE141" s="207" t="s">
        <v>116</v>
      </c>
      <c r="AF141" s="207">
        <v>1</v>
      </c>
      <c r="AG141" s="207"/>
      <c r="AH141" s="207"/>
      <c r="AI141" s="207"/>
      <c r="AJ141" s="207"/>
      <c r="AK141" s="207"/>
      <c r="AL141" s="207"/>
      <c r="AM141" s="207">
        <v>15</v>
      </c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>
      <c r="A142" s="240">
        <v>92</v>
      </c>
      <c r="B142" s="220" t="s">
        <v>418</v>
      </c>
      <c r="C142" s="232" t="s">
        <v>419</v>
      </c>
      <c r="D142" s="223" t="s">
        <v>114</v>
      </c>
      <c r="E142" s="225">
        <v>7</v>
      </c>
      <c r="F142" s="227"/>
      <c r="G142" s="228">
        <f t="shared" si="4"/>
        <v>0</v>
      </c>
      <c r="H142" s="229"/>
      <c r="I142" s="243" t="s">
        <v>115</v>
      </c>
      <c r="J142" s="207"/>
      <c r="K142" s="207"/>
      <c r="L142" s="207"/>
      <c r="M142" s="207"/>
      <c r="N142" s="207"/>
      <c r="O142" s="207"/>
      <c r="P142" s="207"/>
      <c r="Q142" s="207"/>
      <c r="R142" s="207"/>
      <c r="S142" s="207"/>
      <c r="T142" s="207"/>
      <c r="U142" s="207"/>
      <c r="V142" s="207"/>
      <c r="W142" s="207"/>
      <c r="X142" s="207"/>
      <c r="Y142" s="207"/>
      <c r="Z142" s="207"/>
      <c r="AA142" s="207"/>
      <c r="AB142" s="207"/>
      <c r="AC142" s="207"/>
      <c r="AD142" s="207"/>
      <c r="AE142" s="207" t="s">
        <v>116</v>
      </c>
      <c r="AF142" s="207">
        <v>1</v>
      </c>
      <c r="AG142" s="207"/>
      <c r="AH142" s="207"/>
      <c r="AI142" s="207"/>
      <c r="AJ142" s="207"/>
      <c r="AK142" s="207"/>
      <c r="AL142" s="207"/>
      <c r="AM142" s="207">
        <v>15</v>
      </c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>
      <c r="A143" s="241"/>
      <c r="B143" s="221"/>
      <c r="C143" s="298" t="s">
        <v>420</v>
      </c>
      <c r="D143" s="299"/>
      <c r="E143" s="300"/>
      <c r="F143" s="301"/>
      <c r="G143" s="302"/>
      <c r="H143" s="229"/>
      <c r="I143" s="243"/>
      <c r="J143" s="207"/>
      <c r="K143" s="207"/>
      <c r="L143" s="207"/>
      <c r="M143" s="207"/>
      <c r="N143" s="207"/>
      <c r="O143" s="207"/>
      <c r="P143" s="207"/>
      <c r="Q143" s="207"/>
      <c r="R143" s="207"/>
      <c r="S143" s="207"/>
      <c r="T143" s="207"/>
      <c r="U143" s="207"/>
      <c r="V143" s="207"/>
      <c r="W143" s="207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/>
      <c r="AH143" s="207"/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12" t="str">
        <f>C143</f>
        <v>Včetně dodání zápachové uzávěrky.</v>
      </c>
      <c r="BB143" s="207"/>
      <c r="BC143" s="207"/>
      <c r="BD143" s="207"/>
      <c r="BE143" s="207"/>
      <c r="BF143" s="207"/>
      <c r="BG143" s="207"/>
      <c r="BH143" s="207"/>
    </row>
    <row r="144" spans="1:60" outlineLevel="1">
      <c r="A144" s="240">
        <v>93</v>
      </c>
      <c r="B144" s="220" t="s">
        <v>421</v>
      </c>
      <c r="C144" s="232" t="s">
        <v>422</v>
      </c>
      <c r="D144" s="223" t="s">
        <v>114</v>
      </c>
      <c r="E144" s="225">
        <v>8</v>
      </c>
      <c r="F144" s="227"/>
      <c r="G144" s="228">
        <f>ROUND(E144*F144,2)</f>
        <v>0</v>
      </c>
      <c r="H144" s="229"/>
      <c r="I144" s="243" t="s">
        <v>115</v>
      </c>
      <c r="J144" s="207"/>
      <c r="K144" s="207"/>
      <c r="L144" s="207"/>
      <c r="M144" s="207"/>
      <c r="N144" s="207"/>
      <c r="O144" s="207"/>
      <c r="P144" s="207"/>
      <c r="Q144" s="207"/>
      <c r="R144" s="207"/>
      <c r="S144" s="207"/>
      <c r="T144" s="207"/>
      <c r="U144" s="207"/>
      <c r="V144" s="207"/>
      <c r="W144" s="207"/>
      <c r="X144" s="207"/>
      <c r="Y144" s="207"/>
      <c r="Z144" s="207"/>
      <c r="AA144" s="207"/>
      <c r="AB144" s="207"/>
      <c r="AC144" s="207"/>
      <c r="AD144" s="207"/>
      <c r="AE144" s="207" t="s">
        <v>116</v>
      </c>
      <c r="AF144" s="207">
        <v>1</v>
      </c>
      <c r="AG144" s="207"/>
      <c r="AH144" s="207"/>
      <c r="AI144" s="207"/>
      <c r="AJ144" s="207"/>
      <c r="AK144" s="207"/>
      <c r="AL144" s="207"/>
      <c r="AM144" s="207">
        <v>15</v>
      </c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>
      <c r="A145" s="241"/>
      <c r="B145" s="221"/>
      <c r="C145" s="298" t="s">
        <v>420</v>
      </c>
      <c r="D145" s="299"/>
      <c r="E145" s="300"/>
      <c r="F145" s="301"/>
      <c r="G145" s="302"/>
      <c r="H145" s="229"/>
      <c r="I145" s="243"/>
      <c r="J145" s="207"/>
      <c r="K145" s="207"/>
      <c r="L145" s="207"/>
      <c r="M145" s="207"/>
      <c r="N145" s="207"/>
      <c r="O145" s="207"/>
      <c r="P145" s="207"/>
      <c r="Q145" s="207"/>
      <c r="R145" s="207"/>
      <c r="S145" s="207"/>
      <c r="T145" s="207"/>
      <c r="U145" s="207"/>
      <c r="V145" s="207"/>
      <c r="W145" s="207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/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12" t="str">
        <f>C145</f>
        <v>Včetně dodání zápachové uzávěrky.</v>
      </c>
      <c r="BB145" s="207"/>
      <c r="BC145" s="207"/>
      <c r="BD145" s="207"/>
      <c r="BE145" s="207"/>
      <c r="BF145" s="207"/>
      <c r="BG145" s="207"/>
      <c r="BH145" s="207"/>
    </row>
    <row r="146" spans="1:60" outlineLevel="1">
      <c r="A146" s="240">
        <v>94</v>
      </c>
      <c r="B146" s="220" t="s">
        <v>423</v>
      </c>
      <c r="C146" s="232" t="s">
        <v>424</v>
      </c>
      <c r="D146" s="223" t="s">
        <v>114</v>
      </c>
      <c r="E146" s="225">
        <v>8</v>
      </c>
      <c r="F146" s="227"/>
      <c r="G146" s="228">
        <f t="shared" ref="G146:G163" si="5">ROUND(E146*F146,2)</f>
        <v>0</v>
      </c>
      <c r="H146" s="229"/>
      <c r="I146" s="243" t="s">
        <v>115</v>
      </c>
      <c r="J146" s="207"/>
      <c r="K146" s="207"/>
      <c r="L146" s="207"/>
      <c r="M146" s="207"/>
      <c r="N146" s="207"/>
      <c r="O146" s="207"/>
      <c r="P146" s="207"/>
      <c r="Q146" s="207"/>
      <c r="R146" s="207"/>
      <c r="S146" s="207"/>
      <c r="T146" s="207"/>
      <c r="U146" s="207"/>
      <c r="V146" s="207"/>
      <c r="W146" s="207"/>
      <c r="X146" s="207"/>
      <c r="Y146" s="207"/>
      <c r="Z146" s="207"/>
      <c r="AA146" s="207"/>
      <c r="AB146" s="207"/>
      <c r="AC146" s="207"/>
      <c r="AD146" s="207"/>
      <c r="AE146" s="207" t="s">
        <v>116</v>
      </c>
      <c r="AF146" s="207">
        <v>1</v>
      </c>
      <c r="AG146" s="207"/>
      <c r="AH146" s="207"/>
      <c r="AI146" s="207"/>
      <c r="AJ146" s="207"/>
      <c r="AK146" s="207"/>
      <c r="AL146" s="207"/>
      <c r="AM146" s="207">
        <v>15</v>
      </c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>
      <c r="A147" s="240">
        <v>95</v>
      </c>
      <c r="B147" s="220" t="s">
        <v>425</v>
      </c>
      <c r="C147" s="232" t="s">
        <v>426</v>
      </c>
      <c r="D147" s="223" t="s">
        <v>114</v>
      </c>
      <c r="E147" s="225">
        <v>7</v>
      </c>
      <c r="F147" s="227"/>
      <c r="G147" s="228">
        <f t="shared" si="5"/>
        <v>0</v>
      </c>
      <c r="H147" s="229"/>
      <c r="I147" s="243" t="s">
        <v>115</v>
      </c>
      <c r="J147" s="207"/>
      <c r="K147" s="207"/>
      <c r="L147" s="207"/>
      <c r="M147" s="207"/>
      <c r="N147" s="207"/>
      <c r="O147" s="207"/>
      <c r="P147" s="207"/>
      <c r="Q147" s="207"/>
      <c r="R147" s="207"/>
      <c r="S147" s="207"/>
      <c r="T147" s="207"/>
      <c r="U147" s="207"/>
      <c r="V147" s="207"/>
      <c r="W147" s="207"/>
      <c r="X147" s="207"/>
      <c r="Y147" s="207"/>
      <c r="Z147" s="207"/>
      <c r="AA147" s="207"/>
      <c r="AB147" s="207"/>
      <c r="AC147" s="207"/>
      <c r="AD147" s="207"/>
      <c r="AE147" s="207" t="s">
        <v>116</v>
      </c>
      <c r="AF147" s="207">
        <v>1</v>
      </c>
      <c r="AG147" s="207"/>
      <c r="AH147" s="207"/>
      <c r="AI147" s="207"/>
      <c r="AJ147" s="207"/>
      <c r="AK147" s="207"/>
      <c r="AL147" s="207"/>
      <c r="AM147" s="207">
        <v>15</v>
      </c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>
      <c r="A148" s="240">
        <v>96</v>
      </c>
      <c r="B148" s="220" t="s">
        <v>427</v>
      </c>
      <c r="C148" s="232" t="s">
        <v>428</v>
      </c>
      <c r="D148" s="223" t="s">
        <v>114</v>
      </c>
      <c r="E148" s="225">
        <v>90</v>
      </c>
      <c r="F148" s="227"/>
      <c r="G148" s="228">
        <f t="shared" si="5"/>
        <v>0</v>
      </c>
      <c r="H148" s="229"/>
      <c r="I148" s="243" t="s">
        <v>115</v>
      </c>
      <c r="J148" s="207"/>
      <c r="K148" s="207"/>
      <c r="L148" s="207"/>
      <c r="M148" s="207"/>
      <c r="N148" s="207"/>
      <c r="O148" s="207"/>
      <c r="P148" s="207"/>
      <c r="Q148" s="207"/>
      <c r="R148" s="207"/>
      <c r="S148" s="207"/>
      <c r="T148" s="207"/>
      <c r="U148" s="207"/>
      <c r="V148" s="207"/>
      <c r="W148" s="207"/>
      <c r="X148" s="207"/>
      <c r="Y148" s="207"/>
      <c r="Z148" s="207"/>
      <c r="AA148" s="207"/>
      <c r="AB148" s="207"/>
      <c r="AC148" s="207"/>
      <c r="AD148" s="207"/>
      <c r="AE148" s="207" t="s">
        <v>116</v>
      </c>
      <c r="AF148" s="207">
        <v>1</v>
      </c>
      <c r="AG148" s="207"/>
      <c r="AH148" s="207"/>
      <c r="AI148" s="207"/>
      <c r="AJ148" s="207"/>
      <c r="AK148" s="207"/>
      <c r="AL148" s="207"/>
      <c r="AM148" s="207">
        <v>15</v>
      </c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>
      <c r="A149" s="240">
        <v>97</v>
      </c>
      <c r="B149" s="220" t="s">
        <v>429</v>
      </c>
      <c r="C149" s="232" t="s">
        <v>430</v>
      </c>
      <c r="D149" s="223" t="s">
        <v>159</v>
      </c>
      <c r="E149" s="225">
        <v>6</v>
      </c>
      <c r="F149" s="227"/>
      <c r="G149" s="228">
        <f t="shared" si="5"/>
        <v>0</v>
      </c>
      <c r="H149" s="229"/>
      <c r="I149" s="243" t="s">
        <v>115</v>
      </c>
      <c r="J149" s="207"/>
      <c r="K149" s="207"/>
      <c r="L149" s="207"/>
      <c r="M149" s="207"/>
      <c r="N149" s="207"/>
      <c r="O149" s="207"/>
      <c r="P149" s="207"/>
      <c r="Q149" s="207"/>
      <c r="R149" s="207"/>
      <c r="S149" s="207"/>
      <c r="T149" s="207"/>
      <c r="U149" s="207"/>
      <c r="V149" s="207"/>
      <c r="W149" s="207"/>
      <c r="X149" s="207"/>
      <c r="Y149" s="207"/>
      <c r="Z149" s="207"/>
      <c r="AA149" s="207"/>
      <c r="AB149" s="207"/>
      <c r="AC149" s="207"/>
      <c r="AD149" s="207"/>
      <c r="AE149" s="207" t="s">
        <v>116</v>
      </c>
      <c r="AF149" s="207">
        <v>1</v>
      </c>
      <c r="AG149" s="207"/>
      <c r="AH149" s="207"/>
      <c r="AI149" s="207"/>
      <c r="AJ149" s="207"/>
      <c r="AK149" s="207"/>
      <c r="AL149" s="207"/>
      <c r="AM149" s="207">
        <v>15</v>
      </c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>
      <c r="A150" s="240">
        <v>98</v>
      </c>
      <c r="B150" s="220" t="s">
        <v>431</v>
      </c>
      <c r="C150" s="232" t="s">
        <v>432</v>
      </c>
      <c r="D150" s="223" t="s">
        <v>114</v>
      </c>
      <c r="E150" s="225">
        <v>27</v>
      </c>
      <c r="F150" s="227"/>
      <c r="G150" s="228">
        <f t="shared" si="5"/>
        <v>0</v>
      </c>
      <c r="H150" s="229"/>
      <c r="I150" s="243" t="s">
        <v>115</v>
      </c>
      <c r="J150" s="207"/>
      <c r="K150" s="207"/>
      <c r="L150" s="207"/>
      <c r="M150" s="207"/>
      <c r="N150" s="207"/>
      <c r="O150" s="207"/>
      <c r="P150" s="207"/>
      <c r="Q150" s="207"/>
      <c r="R150" s="207"/>
      <c r="S150" s="207"/>
      <c r="T150" s="207"/>
      <c r="U150" s="207"/>
      <c r="V150" s="207"/>
      <c r="W150" s="207"/>
      <c r="X150" s="207"/>
      <c r="Y150" s="207"/>
      <c r="Z150" s="207"/>
      <c r="AA150" s="207"/>
      <c r="AB150" s="207"/>
      <c r="AC150" s="207"/>
      <c r="AD150" s="207"/>
      <c r="AE150" s="207" t="s">
        <v>116</v>
      </c>
      <c r="AF150" s="207">
        <v>1</v>
      </c>
      <c r="AG150" s="207"/>
      <c r="AH150" s="207"/>
      <c r="AI150" s="207"/>
      <c r="AJ150" s="207"/>
      <c r="AK150" s="207"/>
      <c r="AL150" s="207"/>
      <c r="AM150" s="207">
        <v>15</v>
      </c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>
      <c r="A151" s="240">
        <v>99</v>
      </c>
      <c r="B151" s="220" t="s">
        <v>433</v>
      </c>
      <c r="C151" s="232" t="s">
        <v>434</v>
      </c>
      <c r="D151" s="223" t="s">
        <v>159</v>
      </c>
      <c r="E151" s="225">
        <v>8</v>
      </c>
      <c r="F151" s="227"/>
      <c r="G151" s="228">
        <f t="shared" si="5"/>
        <v>0</v>
      </c>
      <c r="H151" s="229"/>
      <c r="I151" s="243" t="s">
        <v>115</v>
      </c>
      <c r="J151" s="207"/>
      <c r="K151" s="207"/>
      <c r="L151" s="207"/>
      <c r="M151" s="207"/>
      <c r="N151" s="207"/>
      <c r="O151" s="207"/>
      <c r="P151" s="207"/>
      <c r="Q151" s="207"/>
      <c r="R151" s="207"/>
      <c r="S151" s="207"/>
      <c r="T151" s="207"/>
      <c r="U151" s="207"/>
      <c r="V151" s="207"/>
      <c r="W151" s="207"/>
      <c r="X151" s="207"/>
      <c r="Y151" s="207"/>
      <c r="Z151" s="207"/>
      <c r="AA151" s="207"/>
      <c r="AB151" s="207"/>
      <c r="AC151" s="207"/>
      <c r="AD151" s="207"/>
      <c r="AE151" s="207" t="s">
        <v>116</v>
      </c>
      <c r="AF151" s="207">
        <v>1</v>
      </c>
      <c r="AG151" s="207"/>
      <c r="AH151" s="207"/>
      <c r="AI151" s="207"/>
      <c r="AJ151" s="207"/>
      <c r="AK151" s="207"/>
      <c r="AL151" s="207"/>
      <c r="AM151" s="207">
        <v>15</v>
      </c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>
      <c r="A152" s="240">
        <v>100</v>
      </c>
      <c r="B152" s="220" t="s">
        <v>435</v>
      </c>
      <c r="C152" s="232" t="s">
        <v>436</v>
      </c>
      <c r="D152" s="223" t="s">
        <v>114</v>
      </c>
      <c r="E152" s="225">
        <v>8</v>
      </c>
      <c r="F152" s="227"/>
      <c r="G152" s="228">
        <f t="shared" si="5"/>
        <v>0</v>
      </c>
      <c r="H152" s="229"/>
      <c r="I152" s="243" t="s">
        <v>115</v>
      </c>
      <c r="J152" s="207"/>
      <c r="K152" s="207"/>
      <c r="L152" s="207"/>
      <c r="M152" s="207"/>
      <c r="N152" s="207"/>
      <c r="O152" s="207"/>
      <c r="P152" s="207"/>
      <c r="Q152" s="207"/>
      <c r="R152" s="207"/>
      <c r="S152" s="207"/>
      <c r="T152" s="207"/>
      <c r="U152" s="207"/>
      <c r="V152" s="207"/>
      <c r="W152" s="207"/>
      <c r="X152" s="207"/>
      <c r="Y152" s="207"/>
      <c r="Z152" s="207"/>
      <c r="AA152" s="207"/>
      <c r="AB152" s="207"/>
      <c r="AC152" s="207"/>
      <c r="AD152" s="207"/>
      <c r="AE152" s="207" t="s">
        <v>116</v>
      </c>
      <c r="AF152" s="207">
        <v>1</v>
      </c>
      <c r="AG152" s="207"/>
      <c r="AH152" s="207"/>
      <c r="AI152" s="207"/>
      <c r="AJ152" s="207"/>
      <c r="AK152" s="207"/>
      <c r="AL152" s="207"/>
      <c r="AM152" s="207">
        <v>15</v>
      </c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>
      <c r="A153" s="240">
        <v>101</v>
      </c>
      <c r="B153" s="220" t="s">
        <v>437</v>
      </c>
      <c r="C153" s="232" t="s">
        <v>438</v>
      </c>
      <c r="D153" s="223" t="s">
        <v>159</v>
      </c>
      <c r="E153" s="225">
        <v>8</v>
      </c>
      <c r="F153" s="227"/>
      <c r="G153" s="228">
        <f t="shared" si="5"/>
        <v>0</v>
      </c>
      <c r="H153" s="229"/>
      <c r="I153" s="243" t="s">
        <v>115</v>
      </c>
      <c r="J153" s="207"/>
      <c r="K153" s="207"/>
      <c r="L153" s="207"/>
      <c r="M153" s="207"/>
      <c r="N153" s="207"/>
      <c r="O153" s="207"/>
      <c r="P153" s="207"/>
      <c r="Q153" s="207"/>
      <c r="R153" s="207"/>
      <c r="S153" s="207"/>
      <c r="T153" s="207"/>
      <c r="U153" s="207"/>
      <c r="V153" s="207"/>
      <c r="W153" s="207"/>
      <c r="X153" s="207"/>
      <c r="Y153" s="207"/>
      <c r="Z153" s="207"/>
      <c r="AA153" s="207"/>
      <c r="AB153" s="207"/>
      <c r="AC153" s="207"/>
      <c r="AD153" s="207"/>
      <c r="AE153" s="207" t="s">
        <v>116</v>
      </c>
      <c r="AF153" s="207">
        <v>1</v>
      </c>
      <c r="AG153" s="207"/>
      <c r="AH153" s="207"/>
      <c r="AI153" s="207"/>
      <c r="AJ153" s="207"/>
      <c r="AK153" s="207"/>
      <c r="AL153" s="207"/>
      <c r="AM153" s="207">
        <v>15</v>
      </c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ht="22.5" outlineLevel="1">
      <c r="A154" s="240">
        <v>102</v>
      </c>
      <c r="B154" s="220" t="s">
        <v>439</v>
      </c>
      <c r="C154" s="232" t="s">
        <v>440</v>
      </c>
      <c r="D154" s="223" t="s">
        <v>159</v>
      </c>
      <c r="E154" s="225">
        <v>8</v>
      </c>
      <c r="F154" s="227"/>
      <c r="G154" s="228">
        <f t="shared" si="5"/>
        <v>0</v>
      </c>
      <c r="H154" s="229"/>
      <c r="I154" s="243" t="s">
        <v>115</v>
      </c>
      <c r="J154" s="207"/>
      <c r="K154" s="207"/>
      <c r="L154" s="207"/>
      <c r="M154" s="207"/>
      <c r="N154" s="207"/>
      <c r="O154" s="207"/>
      <c r="P154" s="207"/>
      <c r="Q154" s="207"/>
      <c r="R154" s="207"/>
      <c r="S154" s="207"/>
      <c r="T154" s="207"/>
      <c r="U154" s="207"/>
      <c r="V154" s="207"/>
      <c r="W154" s="207"/>
      <c r="X154" s="207"/>
      <c r="Y154" s="207"/>
      <c r="Z154" s="207"/>
      <c r="AA154" s="207"/>
      <c r="AB154" s="207"/>
      <c r="AC154" s="207"/>
      <c r="AD154" s="207"/>
      <c r="AE154" s="207" t="s">
        <v>116</v>
      </c>
      <c r="AF154" s="207">
        <v>1</v>
      </c>
      <c r="AG154" s="207"/>
      <c r="AH154" s="207"/>
      <c r="AI154" s="207"/>
      <c r="AJ154" s="207"/>
      <c r="AK154" s="207"/>
      <c r="AL154" s="207"/>
      <c r="AM154" s="207">
        <v>15</v>
      </c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>
      <c r="A155" s="240">
        <v>103</v>
      </c>
      <c r="B155" s="220" t="s">
        <v>441</v>
      </c>
      <c r="C155" s="232" t="s">
        <v>442</v>
      </c>
      <c r="D155" s="223" t="s">
        <v>159</v>
      </c>
      <c r="E155" s="225">
        <v>27</v>
      </c>
      <c r="F155" s="227"/>
      <c r="G155" s="228">
        <f t="shared" si="5"/>
        <v>0</v>
      </c>
      <c r="H155" s="229"/>
      <c r="I155" s="243" t="s">
        <v>115</v>
      </c>
      <c r="J155" s="207"/>
      <c r="K155" s="207"/>
      <c r="L155" s="207"/>
      <c r="M155" s="207"/>
      <c r="N155" s="207"/>
      <c r="O155" s="207"/>
      <c r="P155" s="207"/>
      <c r="Q155" s="207"/>
      <c r="R155" s="207"/>
      <c r="S155" s="207"/>
      <c r="T155" s="207"/>
      <c r="U155" s="207"/>
      <c r="V155" s="207"/>
      <c r="W155" s="207"/>
      <c r="X155" s="207"/>
      <c r="Y155" s="207"/>
      <c r="Z155" s="207"/>
      <c r="AA155" s="207"/>
      <c r="AB155" s="207"/>
      <c r="AC155" s="207"/>
      <c r="AD155" s="207"/>
      <c r="AE155" s="207" t="s">
        <v>116</v>
      </c>
      <c r="AF155" s="207">
        <v>1</v>
      </c>
      <c r="AG155" s="207"/>
      <c r="AH155" s="207"/>
      <c r="AI155" s="207"/>
      <c r="AJ155" s="207"/>
      <c r="AK155" s="207"/>
      <c r="AL155" s="207"/>
      <c r="AM155" s="207">
        <v>15</v>
      </c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ht="22.5" outlineLevel="1">
      <c r="A156" s="240">
        <v>104</v>
      </c>
      <c r="B156" s="220" t="s">
        <v>185</v>
      </c>
      <c r="C156" s="232" t="s">
        <v>443</v>
      </c>
      <c r="D156" s="223" t="s">
        <v>159</v>
      </c>
      <c r="E156" s="225">
        <v>27</v>
      </c>
      <c r="F156" s="227"/>
      <c r="G156" s="228">
        <f t="shared" si="5"/>
        <v>0</v>
      </c>
      <c r="H156" s="229"/>
      <c r="I156" s="243" t="s">
        <v>115</v>
      </c>
      <c r="J156" s="207"/>
      <c r="K156" s="207"/>
      <c r="L156" s="207"/>
      <c r="M156" s="207"/>
      <c r="N156" s="207"/>
      <c r="O156" s="207"/>
      <c r="P156" s="207"/>
      <c r="Q156" s="207"/>
      <c r="R156" s="207"/>
      <c r="S156" s="207"/>
      <c r="T156" s="207"/>
      <c r="U156" s="207"/>
      <c r="V156" s="207"/>
      <c r="W156" s="207"/>
      <c r="X156" s="207"/>
      <c r="Y156" s="207"/>
      <c r="Z156" s="207"/>
      <c r="AA156" s="207"/>
      <c r="AB156" s="207"/>
      <c r="AC156" s="207"/>
      <c r="AD156" s="207"/>
      <c r="AE156" s="207" t="s">
        <v>116</v>
      </c>
      <c r="AF156" s="207">
        <v>1</v>
      </c>
      <c r="AG156" s="207"/>
      <c r="AH156" s="207"/>
      <c r="AI156" s="207"/>
      <c r="AJ156" s="207"/>
      <c r="AK156" s="207"/>
      <c r="AL156" s="207"/>
      <c r="AM156" s="207">
        <v>15</v>
      </c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>
      <c r="A157" s="240">
        <v>105</v>
      </c>
      <c r="B157" s="220" t="s">
        <v>444</v>
      </c>
      <c r="C157" s="232" t="s">
        <v>445</v>
      </c>
      <c r="D157" s="223" t="s">
        <v>159</v>
      </c>
      <c r="E157" s="225">
        <v>8</v>
      </c>
      <c r="F157" s="227"/>
      <c r="G157" s="228">
        <f t="shared" si="5"/>
        <v>0</v>
      </c>
      <c r="H157" s="229"/>
      <c r="I157" s="243" t="s">
        <v>115</v>
      </c>
      <c r="J157" s="207"/>
      <c r="K157" s="207"/>
      <c r="L157" s="207"/>
      <c r="M157" s="207"/>
      <c r="N157" s="207"/>
      <c r="O157" s="207"/>
      <c r="P157" s="207"/>
      <c r="Q157" s="207"/>
      <c r="R157" s="207"/>
      <c r="S157" s="207"/>
      <c r="T157" s="207"/>
      <c r="U157" s="207"/>
      <c r="V157" s="207"/>
      <c r="W157" s="207"/>
      <c r="X157" s="207"/>
      <c r="Y157" s="207"/>
      <c r="Z157" s="207"/>
      <c r="AA157" s="207"/>
      <c r="AB157" s="207"/>
      <c r="AC157" s="207"/>
      <c r="AD157" s="207"/>
      <c r="AE157" s="207" t="s">
        <v>116</v>
      </c>
      <c r="AF157" s="207">
        <v>1</v>
      </c>
      <c r="AG157" s="207"/>
      <c r="AH157" s="207"/>
      <c r="AI157" s="207"/>
      <c r="AJ157" s="207"/>
      <c r="AK157" s="207"/>
      <c r="AL157" s="207"/>
      <c r="AM157" s="207">
        <v>15</v>
      </c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>
      <c r="A158" s="240">
        <v>106</v>
      </c>
      <c r="B158" s="220" t="s">
        <v>446</v>
      </c>
      <c r="C158" s="232" t="s">
        <v>447</v>
      </c>
      <c r="D158" s="223" t="s">
        <v>159</v>
      </c>
      <c r="E158" s="225">
        <v>22</v>
      </c>
      <c r="F158" s="227"/>
      <c r="G158" s="228">
        <f t="shared" si="5"/>
        <v>0</v>
      </c>
      <c r="H158" s="229"/>
      <c r="I158" s="243" t="s">
        <v>115</v>
      </c>
      <c r="J158" s="207"/>
      <c r="K158" s="207"/>
      <c r="L158" s="207"/>
      <c r="M158" s="207"/>
      <c r="N158" s="207"/>
      <c r="O158" s="207"/>
      <c r="P158" s="207"/>
      <c r="Q158" s="207"/>
      <c r="R158" s="207"/>
      <c r="S158" s="207"/>
      <c r="T158" s="207"/>
      <c r="U158" s="207"/>
      <c r="V158" s="207"/>
      <c r="W158" s="207"/>
      <c r="X158" s="207"/>
      <c r="Y158" s="207"/>
      <c r="Z158" s="207"/>
      <c r="AA158" s="207"/>
      <c r="AB158" s="207"/>
      <c r="AC158" s="207"/>
      <c r="AD158" s="207"/>
      <c r="AE158" s="207" t="s">
        <v>116</v>
      </c>
      <c r="AF158" s="207">
        <v>1</v>
      </c>
      <c r="AG158" s="207"/>
      <c r="AH158" s="207"/>
      <c r="AI158" s="207"/>
      <c r="AJ158" s="207"/>
      <c r="AK158" s="207"/>
      <c r="AL158" s="207"/>
      <c r="AM158" s="207">
        <v>15</v>
      </c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ht="22.5" outlineLevel="1">
      <c r="A159" s="240">
        <v>107</v>
      </c>
      <c r="B159" s="220" t="s">
        <v>448</v>
      </c>
      <c r="C159" s="232" t="s">
        <v>449</v>
      </c>
      <c r="D159" s="223" t="s">
        <v>159</v>
      </c>
      <c r="E159" s="225">
        <v>8</v>
      </c>
      <c r="F159" s="227"/>
      <c r="G159" s="228">
        <f t="shared" si="5"/>
        <v>0</v>
      </c>
      <c r="H159" s="229"/>
      <c r="I159" s="243" t="s">
        <v>115</v>
      </c>
      <c r="J159" s="207"/>
      <c r="K159" s="207"/>
      <c r="L159" s="207"/>
      <c r="M159" s="207"/>
      <c r="N159" s="207"/>
      <c r="O159" s="207"/>
      <c r="P159" s="207"/>
      <c r="Q159" s="207"/>
      <c r="R159" s="207"/>
      <c r="S159" s="207"/>
      <c r="T159" s="207"/>
      <c r="U159" s="207"/>
      <c r="V159" s="207"/>
      <c r="W159" s="207"/>
      <c r="X159" s="207"/>
      <c r="Y159" s="207"/>
      <c r="Z159" s="207"/>
      <c r="AA159" s="207"/>
      <c r="AB159" s="207"/>
      <c r="AC159" s="207"/>
      <c r="AD159" s="207"/>
      <c r="AE159" s="207" t="s">
        <v>116</v>
      </c>
      <c r="AF159" s="207">
        <v>1</v>
      </c>
      <c r="AG159" s="207"/>
      <c r="AH159" s="207"/>
      <c r="AI159" s="207"/>
      <c r="AJ159" s="207"/>
      <c r="AK159" s="207"/>
      <c r="AL159" s="207"/>
      <c r="AM159" s="207">
        <v>15</v>
      </c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>
      <c r="A160" s="240">
        <v>108</v>
      </c>
      <c r="B160" s="220" t="s">
        <v>450</v>
      </c>
      <c r="C160" s="232" t="s">
        <v>451</v>
      </c>
      <c r="D160" s="223" t="s">
        <v>159</v>
      </c>
      <c r="E160" s="225">
        <v>6</v>
      </c>
      <c r="F160" s="227"/>
      <c r="G160" s="228">
        <f t="shared" si="5"/>
        <v>0</v>
      </c>
      <c r="H160" s="229"/>
      <c r="I160" s="243" t="s">
        <v>115</v>
      </c>
      <c r="J160" s="207"/>
      <c r="K160" s="207"/>
      <c r="L160" s="207"/>
      <c r="M160" s="207"/>
      <c r="N160" s="207"/>
      <c r="O160" s="207"/>
      <c r="P160" s="207"/>
      <c r="Q160" s="207"/>
      <c r="R160" s="207"/>
      <c r="S160" s="207"/>
      <c r="T160" s="207"/>
      <c r="U160" s="207"/>
      <c r="V160" s="207"/>
      <c r="W160" s="207"/>
      <c r="X160" s="207"/>
      <c r="Y160" s="207"/>
      <c r="Z160" s="207"/>
      <c r="AA160" s="207"/>
      <c r="AB160" s="207"/>
      <c r="AC160" s="207"/>
      <c r="AD160" s="207"/>
      <c r="AE160" s="207" t="s">
        <v>116</v>
      </c>
      <c r="AF160" s="207">
        <v>3</v>
      </c>
      <c r="AG160" s="207"/>
      <c r="AH160" s="207"/>
      <c r="AI160" s="207"/>
      <c r="AJ160" s="207"/>
      <c r="AK160" s="207"/>
      <c r="AL160" s="207"/>
      <c r="AM160" s="207">
        <v>15</v>
      </c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>
      <c r="A161" s="240">
        <v>109</v>
      </c>
      <c r="B161" s="220" t="s">
        <v>452</v>
      </c>
      <c r="C161" s="232" t="s">
        <v>453</v>
      </c>
      <c r="D161" s="223" t="s">
        <v>159</v>
      </c>
      <c r="E161" s="225">
        <v>7</v>
      </c>
      <c r="F161" s="227"/>
      <c r="G161" s="228">
        <f t="shared" si="5"/>
        <v>0</v>
      </c>
      <c r="H161" s="229"/>
      <c r="I161" s="243" t="s">
        <v>115</v>
      </c>
      <c r="J161" s="207"/>
      <c r="K161" s="207"/>
      <c r="L161" s="207"/>
      <c r="M161" s="207"/>
      <c r="N161" s="207"/>
      <c r="O161" s="207"/>
      <c r="P161" s="207"/>
      <c r="Q161" s="207"/>
      <c r="R161" s="207"/>
      <c r="S161" s="207"/>
      <c r="T161" s="207"/>
      <c r="U161" s="207"/>
      <c r="V161" s="207"/>
      <c r="W161" s="207"/>
      <c r="X161" s="207"/>
      <c r="Y161" s="207"/>
      <c r="Z161" s="207"/>
      <c r="AA161" s="207"/>
      <c r="AB161" s="207"/>
      <c r="AC161" s="207"/>
      <c r="AD161" s="207"/>
      <c r="AE161" s="207" t="s">
        <v>116</v>
      </c>
      <c r="AF161" s="207">
        <v>3</v>
      </c>
      <c r="AG161" s="207"/>
      <c r="AH161" s="207"/>
      <c r="AI161" s="207"/>
      <c r="AJ161" s="207"/>
      <c r="AK161" s="207"/>
      <c r="AL161" s="207"/>
      <c r="AM161" s="207">
        <v>15</v>
      </c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>
      <c r="A162" s="240">
        <v>110</v>
      </c>
      <c r="B162" s="220" t="s">
        <v>454</v>
      </c>
      <c r="C162" s="232" t="s">
        <v>455</v>
      </c>
      <c r="D162" s="223" t="s">
        <v>207</v>
      </c>
      <c r="E162" s="225">
        <v>0.98492000000000002</v>
      </c>
      <c r="F162" s="227"/>
      <c r="G162" s="228">
        <f t="shared" si="5"/>
        <v>0</v>
      </c>
      <c r="H162" s="229"/>
      <c r="I162" s="243" t="s">
        <v>115</v>
      </c>
      <c r="J162" s="207"/>
      <c r="K162" s="207"/>
      <c r="L162" s="207"/>
      <c r="M162" s="207"/>
      <c r="N162" s="207"/>
      <c r="O162" s="207"/>
      <c r="P162" s="207"/>
      <c r="Q162" s="207"/>
      <c r="R162" s="207"/>
      <c r="S162" s="207"/>
      <c r="T162" s="207"/>
      <c r="U162" s="207"/>
      <c r="V162" s="207"/>
      <c r="W162" s="207"/>
      <c r="X162" s="207"/>
      <c r="Y162" s="207"/>
      <c r="Z162" s="207"/>
      <c r="AA162" s="207"/>
      <c r="AB162" s="207"/>
      <c r="AC162" s="207"/>
      <c r="AD162" s="207"/>
      <c r="AE162" s="207" t="s">
        <v>116</v>
      </c>
      <c r="AF162" s="207">
        <v>7</v>
      </c>
      <c r="AG162" s="207"/>
      <c r="AH162" s="207"/>
      <c r="AI162" s="207"/>
      <c r="AJ162" s="207"/>
      <c r="AK162" s="207"/>
      <c r="AL162" s="207"/>
      <c r="AM162" s="207">
        <v>15</v>
      </c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>
      <c r="A163" s="240">
        <v>111</v>
      </c>
      <c r="B163" s="220" t="s">
        <v>456</v>
      </c>
      <c r="C163" s="232" t="s">
        <v>457</v>
      </c>
      <c r="D163" s="223" t="s">
        <v>207</v>
      </c>
      <c r="E163" s="225">
        <v>0.98492000000000002</v>
      </c>
      <c r="F163" s="227"/>
      <c r="G163" s="228">
        <f t="shared" si="5"/>
        <v>0</v>
      </c>
      <c r="H163" s="229"/>
      <c r="I163" s="243" t="s">
        <v>115</v>
      </c>
      <c r="J163" s="207"/>
      <c r="K163" s="207"/>
      <c r="L163" s="207"/>
      <c r="M163" s="207"/>
      <c r="N163" s="207"/>
      <c r="O163" s="207"/>
      <c r="P163" s="207"/>
      <c r="Q163" s="207"/>
      <c r="R163" s="207"/>
      <c r="S163" s="207"/>
      <c r="T163" s="207"/>
      <c r="U163" s="207"/>
      <c r="V163" s="207"/>
      <c r="W163" s="207"/>
      <c r="X163" s="207"/>
      <c r="Y163" s="207"/>
      <c r="Z163" s="207"/>
      <c r="AA163" s="207"/>
      <c r="AB163" s="207"/>
      <c r="AC163" s="207"/>
      <c r="AD163" s="207"/>
      <c r="AE163" s="207" t="s">
        <v>116</v>
      </c>
      <c r="AF163" s="207">
        <v>7</v>
      </c>
      <c r="AG163" s="207"/>
      <c r="AH163" s="207"/>
      <c r="AI163" s="207"/>
      <c r="AJ163" s="207"/>
      <c r="AK163" s="207"/>
      <c r="AL163" s="207"/>
      <c r="AM163" s="207">
        <v>15</v>
      </c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>
      <c r="A164" s="239" t="s">
        <v>110</v>
      </c>
      <c r="B164" s="219" t="s">
        <v>91</v>
      </c>
      <c r="C164" s="231" t="s">
        <v>92</v>
      </c>
      <c r="D164" s="222"/>
      <c r="E164" s="224"/>
      <c r="F164" s="303">
        <f>SUM(G165:G165)</f>
        <v>0</v>
      </c>
      <c r="G164" s="304"/>
      <c r="H164" s="226"/>
      <c r="I164" s="242"/>
      <c r="AE164" t="s">
        <v>111</v>
      </c>
    </row>
    <row r="165" spans="1:60" ht="22.5" outlineLevel="1">
      <c r="A165" s="240">
        <v>112</v>
      </c>
      <c r="B165" s="220" t="s">
        <v>458</v>
      </c>
      <c r="C165" s="232" t="s">
        <v>459</v>
      </c>
      <c r="D165" s="223" t="s">
        <v>460</v>
      </c>
      <c r="E165" s="225">
        <v>40</v>
      </c>
      <c r="F165" s="227"/>
      <c r="G165" s="228">
        <f>ROUND(E165*F165,2)</f>
        <v>0</v>
      </c>
      <c r="H165" s="229"/>
      <c r="I165" s="243" t="s">
        <v>115</v>
      </c>
      <c r="J165" s="207"/>
      <c r="K165" s="207"/>
      <c r="L165" s="207"/>
      <c r="M165" s="207"/>
      <c r="N165" s="207"/>
      <c r="O165" s="207"/>
      <c r="P165" s="207"/>
      <c r="Q165" s="207"/>
      <c r="R165" s="207"/>
      <c r="S165" s="207"/>
      <c r="T165" s="207"/>
      <c r="U165" s="207"/>
      <c r="V165" s="207"/>
      <c r="W165" s="207"/>
      <c r="X165" s="207"/>
      <c r="Y165" s="207"/>
      <c r="Z165" s="207"/>
      <c r="AA165" s="207"/>
      <c r="AB165" s="207"/>
      <c r="AC165" s="207"/>
      <c r="AD165" s="207"/>
      <c r="AE165" s="207" t="s">
        <v>116</v>
      </c>
      <c r="AF165" s="207">
        <v>10</v>
      </c>
      <c r="AG165" s="207"/>
      <c r="AH165" s="207"/>
      <c r="AI165" s="207"/>
      <c r="AJ165" s="207"/>
      <c r="AK165" s="207"/>
      <c r="AL165" s="207"/>
      <c r="AM165" s="207">
        <v>15</v>
      </c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>
      <c r="A166" s="239" t="s">
        <v>110</v>
      </c>
      <c r="B166" s="219" t="s">
        <v>89</v>
      </c>
      <c r="C166" s="231" t="s">
        <v>90</v>
      </c>
      <c r="D166" s="222"/>
      <c r="E166" s="224"/>
      <c r="F166" s="303">
        <f>SUM(G167:G178)</f>
        <v>0</v>
      </c>
      <c r="G166" s="304"/>
      <c r="H166" s="226"/>
      <c r="I166" s="242"/>
      <c r="AE166" t="s">
        <v>111</v>
      </c>
    </row>
    <row r="167" spans="1:60" outlineLevel="1">
      <c r="A167" s="240">
        <v>113</v>
      </c>
      <c r="B167" s="220" t="s">
        <v>461</v>
      </c>
      <c r="C167" s="232" t="s">
        <v>462</v>
      </c>
      <c r="D167" s="223" t="s">
        <v>463</v>
      </c>
      <c r="E167" s="225">
        <v>1</v>
      </c>
      <c r="F167" s="227"/>
      <c r="G167" s="228">
        <f>ROUND(E167*F167,2)</f>
        <v>0</v>
      </c>
      <c r="H167" s="229"/>
      <c r="I167" s="243" t="s">
        <v>115</v>
      </c>
      <c r="J167" s="207"/>
      <c r="K167" s="207"/>
      <c r="L167" s="207"/>
      <c r="M167" s="207"/>
      <c r="N167" s="207"/>
      <c r="O167" s="207"/>
      <c r="P167" s="207"/>
      <c r="Q167" s="207"/>
      <c r="R167" s="207"/>
      <c r="S167" s="207"/>
      <c r="T167" s="207"/>
      <c r="U167" s="207"/>
      <c r="V167" s="207"/>
      <c r="W167" s="207"/>
      <c r="X167" s="207"/>
      <c r="Y167" s="207"/>
      <c r="Z167" s="207"/>
      <c r="AA167" s="207"/>
      <c r="AB167" s="207"/>
      <c r="AC167" s="207"/>
      <c r="AD167" s="207"/>
      <c r="AE167" s="207" t="s">
        <v>116</v>
      </c>
      <c r="AF167" s="207">
        <v>99</v>
      </c>
      <c r="AG167" s="207"/>
      <c r="AH167" s="207"/>
      <c r="AI167" s="207"/>
      <c r="AJ167" s="207"/>
      <c r="AK167" s="207"/>
      <c r="AL167" s="207"/>
      <c r="AM167" s="207">
        <v>15</v>
      </c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>
      <c r="A168" s="241"/>
      <c r="B168" s="221"/>
      <c r="C168" s="298" t="s">
        <v>464</v>
      </c>
      <c r="D168" s="299"/>
      <c r="E168" s="300"/>
      <c r="F168" s="301"/>
      <c r="G168" s="302"/>
      <c r="H168" s="229"/>
      <c r="I168" s="243"/>
      <c r="J168" s="207"/>
      <c r="K168" s="207"/>
      <c r="L168" s="207"/>
      <c r="M168" s="207"/>
      <c r="N168" s="207"/>
      <c r="O168" s="207"/>
      <c r="P168" s="207"/>
      <c r="Q168" s="207"/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12" t="str">
        <f>C168</f>
        <v>Veškeré náklady spojené s vybudováním, provozem a odstraněním zařízení staveniště.</v>
      </c>
      <c r="BB168" s="207"/>
      <c r="BC168" s="207"/>
      <c r="BD168" s="207"/>
      <c r="BE168" s="207"/>
      <c r="BF168" s="207"/>
      <c r="BG168" s="207"/>
      <c r="BH168" s="207"/>
    </row>
    <row r="169" spans="1:60" outlineLevel="1">
      <c r="A169" s="240">
        <v>114</v>
      </c>
      <c r="B169" s="220" t="s">
        <v>465</v>
      </c>
      <c r="C169" s="232" t="s">
        <v>466</v>
      </c>
      <c r="D169" s="223" t="s">
        <v>463</v>
      </c>
      <c r="E169" s="225">
        <v>1</v>
      </c>
      <c r="F169" s="227"/>
      <c r="G169" s="228">
        <f>ROUND(E169*F169,2)</f>
        <v>0</v>
      </c>
      <c r="H169" s="229"/>
      <c r="I169" s="243" t="s">
        <v>115</v>
      </c>
      <c r="J169" s="207"/>
      <c r="K169" s="207"/>
      <c r="L169" s="207"/>
      <c r="M169" s="207"/>
      <c r="N169" s="207"/>
      <c r="O169" s="207"/>
      <c r="P169" s="207"/>
      <c r="Q169" s="207"/>
      <c r="R169" s="207"/>
      <c r="S169" s="207"/>
      <c r="T169" s="207"/>
      <c r="U169" s="207"/>
      <c r="V169" s="207"/>
      <c r="W169" s="207"/>
      <c r="X169" s="207"/>
      <c r="Y169" s="207"/>
      <c r="Z169" s="207"/>
      <c r="AA169" s="207"/>
      <c r="AB169" s="207"/>
      <c r="AC169" s="207"/>
      <c r="AD169" s="207"/>
      <c r="AE169" s="207" t="s">
        <v>116</v>
      </c>
      <c r="AF169" s="207">
        <v>99</v>
      </c>
      <c r="AG169" s="207"/>
      <c r="AH169" s="207"/>
      <c r="AI169" s="207"/>
      <c r="AJ169" s="207"/>
      <c r="AK169" s="207"/>
      <c r="AL169" s="207"/>
      <c r="AM169" s="207">
        <v>15</v>
      </c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ht="33.75" outlineLevel="1">
      <c r="A170" s="241"/>
      <c r="B170" s="221"/>
      <c r="C170" s="298" t="s">
        <v>467</v>
      </c>
      <c r="D170" s="299"/>
      <c r="E170" s="300"/>
      <c r="F170" s="301"/>
      <c r="G170" s="302"/>
      <c r="H170" s="229"/>
      <c r="I170" s="243"/>
      <c r="J170" s="207"/>
      <c r="K170" s="207"/>
      <c r="L170" s="207"/>
      <c r="M170" s="207"/>
      <c r="N170" s="207"/>
      <c r="O170" s="207"/>
      <c r="P170" s="207"/>
      <c r="Q170" s="207"/>
      <c r="R170" s="207"/>
      <c r="S170" s="207"/>
      <c r="T170" s="207"/>
      <c r="U170" s="207"/>
      <c r="V170" s="207"/>
      <c r="W170" s="207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/>
      <c r="AH170" s="207"/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12" t="str">
        <f>C170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70" s="207"/>
      <c r="BC170" s="207"/>
      <c r="BD170" s="207"/>
      <c r="BE170" s="207"/>
      <c r="BF170" s="207"/>
      <c r="BG170" s="207"/>
      <c r="BH170" s="207"/>
    </row>
    <row r="171" spans="1:60" outlineLevel="1">
      <c r="A171" s="240">
        <v>115</v>
      </c>
      <c r="B171" s="220" t="s">
        <v>468</v>
      </c>
      <c r="C171" s="232" t="s">
        <v>469</v>
      </c>
      <c r="D171" s="223" t="s">
        <v>463</v>
      </c>
      <c r="E171" s="225">
        <v>1</v>
      </c>
      <c r="F171" s="227"/>
      <c r="G171" s="228">
        <f>ROUND(E171*F171,2)</f>
        <v>0</v>
      </c>
      <c r="H171" s="229"/>
      <c r="I171" s="243" t="s">
        <v>115</v>
      </c>
      <c r="J171" s="207"/>
      <c r="K171" s="207"/>
      <c r="L171" s="207"/>
      <c r="M171" s="207"/>
      <c r="N171" s="207"/>
      <c r="O171" s="207"/>
      <c r="P171" s="207"/>
      <c r="Q171" s="207"/>
      <c r="R171" s="207"/>
      <c r="S171" s="207"/>
      <c r="T171" s="207"/>
      <c r="U171" s="207"/>
      <c r="V171" s="207"/>
      <c r="W171" s="207"/>
      <c r="X171" s="207"/>
      <c r="Y171" s="207"/>
      <c r="Z171" s="207"/>
      <c r="AA171" s="207"/>
      <c r="AB171" s="207"/>
      <c r="AC171" s="207"/>
      <c r="AD171" s="207"/>
      <c r="AE171" s="207" t="s">
        <v>116</v>
      </c>
      <c r="AF171" s="207">
        <v>99</v>
      </c>
      <c r="AG171" s="207"/>
      <c r="AH171" s="207"/>
      <c r="AI171" s="207"/>
      <c r="AJ171" s="207"/>
      <c r="AK171" s="207"/>
      <c r="AL171" s="207"/>
      <c r="AM171" s="207">
        <v>15</v>
      </c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ht="22.5" outlineLevel="1">
      <c r="A172" s="241"/>
      <c r="B172" s="221"/>
      <c r="C172" s="298" t="s">
        <v>470</v>
      </c>
      <c r="D172" s="299"/>
      <c r="E172" s="300"/>
      <c r="F172" s="301"/>
      <c r="G172" s="302"/>
      <c r="H172" s="229"/>
      <c r="I172" s="243"/>
      <c r="J172" s="207"/>
      <c r="K172" s="207"/>
      <c r="L172" s="207"/>
      <c r="M172" s="207"/>
      <c r="N172" s="207"/>
      <c r="O172" s="207"/>
      <c r="P172" s="207"/>
      <c r="Q172" s="207"/>
      <c r="R172" s="207"/>
      <c r="S172" s="207"/>
      <c r="T172" s="207"/>
      <c r="U172" s="207"/>
      <c r="V172" s="207"/>
      <c r="W172" s="207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/>
      <c r="AH172" s="207"/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12" t="str">
        <f>C172</f>
        <v>Náklady na ztížené provádění stavebních prací v důsledku nepřerušeného provozu na staveništi nebo v případech nepřerušeného provozu v objektech v nichž se stavební práce provádí.</v>
      </c>
      <c r="BB172" s="207"/>
      <c r="BC172" s="207"/>
      <c r="BD172" s="207"/>
      <c r="BE172" s="207"/>
      <c r="BF172" s="207"/>
      <c r="BG172" s="207"/>
      <c r="BH172" s="207"/>
    </row>
    <row r="173" spans="1:60" outlineLevel="1">
      <c r="A173" s="240">
        <v>116</v>
      </c>
      <c r="B173" s="220" t="s">
        <v>471</v>
      </c>
      <c r="C173" s="232" t="s">
        <v>472</v>
      </c>
      <c r="D173" s="223" t="s">
        <v>114</v>
      </c>
      <c r="E173" s="225">
        <v>1</v>
      </c>
      <c r="F173" s="227"/>
      <c r="G173" s="228">
        <f>ROUND(E173*F173,2)</f>
        <v>0</v>
      </c>
      <c r="H173" s="229"/>
      <c r="I173" s="243" t="s">
        <v>115</v>
      </c>
      <c r="J173" s="207"/>
      <c r="K173" s="207"/>
      <c r="L173" s="207"/>
      <c r="M173" s="207"/>
      <c r="N173" s="207"/>
      <c r="O173" s="207"/>
      <c r="P173" s="207"/>
      <c r="Q173" s="207"/>
      <c r="R173" s="207"/>
      <c r="S173" s="207"/>
      <c r="T173" s="207"/>
      <c r="U173" s="207"/>
      <c r="V173" s="207"/>
      <c r="W173" s="207"/>
      <c r="X173" s="207"/>
      <c r="Y173" s="207"/>
      <c r="Z173" s="207"/>
      <c r="AA173" s="207"/>
      <c r="AB173" s="207"/>
      <c r="AC173" s="207"/>
      <c r="AD173" s="207"/>
      <c r="AE173" s="207" t="s">
        <v>116</v>
      </c>
      <c r="AF173" s="207">
        <v>99</v>
      </c>
      <c r="AG173" s="207"/>
      <c r="AH173" s="207"/>
      <c r="AI173" s="207"/>
      <c r="AJ173" s="207"/>
      <c r="AK173" s="207"/>
      <c r="AL173" s="207"/>
      <c r="AM173" s="207">
        <v>15</v>
      </c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ht="22.5" outlineLevel="1">
      <c r="A174" s="241"/>
      <c r="B174" s="221"/>
      <c r="C174" s="298" t="s">
        <v>473</v>
      </c>
      <c r="D174" s="299"/>
      <c r="E174" s="300"/>
      <c r="F174" s="301"/>
      <c r="G174" s="302"/>
      <c r="H174" s="229"/>
      <c r="I174" s="243"/>
      <c r="J174" s="207"/>
      <c r="K174" s="207"/>
      <c r="L174" s="207"/>
      <c r="M174" s="207"/>
      <c r="N174" s="207"/>
      <c r="O174" s="207"/>
      <c r="P174" s="207"/>
      <c r="Q174" s="207"/>
      <c r="R174" s="207"/>
      <c r="S174" s="207"/>
      <c r="T174" s="207"/>
      <c r="U174" s="207"/>
      <c r="V174" s="207"/>
      <c r="W174" s="207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/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12" t="str">
        <f>C174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174" s="207"/>
      <c r="BC174" s="207"/>
      <c r="BD174" s="207"/>
      <c r="BE174" s="207"/>
      <c r="BF174" s="207"/>
      <c r="BG174" s="207"/>
      <c r="BH174" s="207"/>
    </row>
    <row r="175" spans="1:60" outlineLevel="1">
      <c r="A175" s="240">
        <v>117</v>
      </c>
      <c r="B175" s="220" t="s">
        <v>227</v>
      </c>
      <c r="C175" s="232" t="s">
        <v>474</v>
      </c>
      <c r="D175" s="223" t="s">
        <v>463</v>
      </c>
      <c r="E175" s="225">
        <v>1</v>
      </c>
      <c r="F175" s="227"/>
      <c r="G175" s="228">
        <f>ROUND(E175*F175,2)</f>
        <v>0</v>
      </c>
      <c r="H175" s="229"/>
      <c r="I175" s="243" t="s">
        <v>115</v>
      </c>
      <c r="J175" s="207"/>
      <c r="K175" s="207"/>
      <c r="L175" s="207"/>
      <c r="M175" s="207"/>
      <c r="N175" s="207"/>
      <c r="O175" s="207"/>
      <c r="P175" s="207"/>
      <c r="Q175" s="207"/>
      <c r="R175" s="207"/>
      <c r="S175" s="207"/>
      <c r="T175" s="207"/>
      <c r="U175" s="207"/>
      <c r="V175" s="207"/>
      <c r="W175" s="207"/>
      <c r="X175" s="207"/>
      <c r="Y175" s="207"/>
      <c r="Z175" s="207"/>
      <c r="AA175" s="207"/>
      <c r="AB175" s="207"/>
      <c r="AC175" s="207"/>
      <c r="AD175" s="207"/>
      <c r="AE175" s="207" t="s">
        <v>116</v>
      </c>
      <c r="AF175" s="207">
        <v>99</v>
      </c>
      <c r="AG175" s="207"/>
      <c r="AH175" s="207"/>
      <c r="AI175" s="207"/>
      <c r="AJ175" s="207"/>
      <c r="AK175" s="207"/>
      <c r="AL175" s="207"/>
      <c r="AM175" s="207">
        <v>15</v>
      </c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>
      <c r="A176" s="240">
        <v>118</v>
      </c>
      <c r="B176" s="220" t="s">
        <v>475</v>
      </c>
      <c r="C176" s="232" t="s">
        <v>476</v>
      </c>
      <c r="D176" s="223" t="s">
        <v>114</v>
      </c>
      <c r="E176" s="225">
        <v>1</v>
      </c>
      <c r="F176" s="227"/>
      <c r="G176" s="228">
        <f>ROUND(E176*F176,2)</f>
        <v>0</v>
      </c>
      <c r="H176" s="229"/>
      <c r="I176" s="243" t="s">
        <v>115</v>
      </c>
      <c r="J176" s="207"/>
      <c r="K176" s="207"/>
      <c r="L176" s="207"/>
      <c r="M176" s="207"/>
      <c r="N176" s="207"/>
      <c r="O176" s="207"/>
      <c r="P176" s="207"/>
      <c r="Q176" s="207"/>
      <c r="R176" s="207"/>
      <c r="S176" s="207"/>
      <c r="T176" s="207"/>
      <c r="U176" s="207"/>
      <c r="V176" s="207"/>
      <c r="W176" s="207"/>
      <c r="X176" s="207"/>
      <c r="Y176" s="207"/>
      <c r="Z176" s="207"/>
      <c r="AA176" s="207"/>
      <c r="AB176" s="207"/>
      <c r="AC176" s="207"/>
      <c r="AD176" s="207"/>
      <c r="AE176" s="207" t="s">
        <v>116</v>
      </c>
      <c r="AF176" s="207">
        <v>99</v>
      </c>
      <c r="AG176" s="207"/>
      <c r="AH176" s="207"/>
      <c r="AI176" s="207"/>
      <c r="AJ176" s="207"/>
      <c r="AK176" s="207"/>
      <c r="AL176" s="207"/>
      <c r="AM176" s="207">
        <v>15</v>
      </c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>
      <c r="A177" s="240">
        <v>119</v>
      </c>
      <c r="B177" s="220" t="s">
        <v>477</v>
      </c>
      <c r="C177" s="232" t="s">
        <v>478</v>
      </c>
      <c r="D177" s="223" t="s">
        <v>114</v>
      </c>
      <c r="E177" s="225">
        <v>1</v>
      </c>
      <c r="F177" s="227"/>
      <c r="G177" s="228">
        <f>ROUND(E177*F177,2)</f>
        <v>0</v>
      </c>
      <c r="H177" s="229"/>
      <c r="I177" s="243" t="s">
        <v>115</v>
      </c>
      <c r="J177" s="207"/>
      <c r="K177" s="207"/>
      <c r="L177" s="207"/>
      <c r="M177" s="207"/>
      <c r="N177" s="207"/>
      <c r="O177" s="207"/>
      <c r="P177" s="207"/>
      <c r="Q177" s="207"/>
      <c r="R177" s="207"/>
      <c r="S177" s="207"/>
      <c r="T177" s="207"/>
      <c r="U177" s="207"/>
      <c r="V177" s="207"/>
      <c r="W177" s="207"/>
      <c r="X177" s="207"/>
      <c r="Y177" s="207"/>
      <c r="Z177" s="207"/>
      <c r="AA177" s="207"/>
      <c r="AB177" s="207"/>
      <c r="AC177" s="207"/>
      <c r="AD177" s="207"/>
      <c r="AE177" s="207" t="s">
        <v>116</v>
      </c>
      <c r="AF177" s="207">
        <v>99</v>
      </c>
      <c r="AG177" s="207"/>
      <c r="AH177" s="207"/>
      <c r="AI177" s="207"/>
      <c r="AJ177" s="207"/>
      <c r="AK177" s="207"/>
      <c r="AL177" s="207"/>
      <c r="AM177" s="207">
        <v>15</v>
      </c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>
      <c r="A178" s="240">
        <v>120</v>
      </c>
      <c r="B178" s="220" t="s">
        <v>479</v>
      </c>
      <c r="C178" s="232" t="s">
        <v>480</v>
      </c>
      <c r="D178" s="223" t="s">
        <v>114</v>
      </c>
      <c r="E178" s="225">
        <v>1</v>
      </c>
      <c r="F178" s="227"/>
      <c r="G178" s="228">
        <f>ROUND(E178*F178,2)</f>
        <v>0</v>
      </c>
      <c r="H178" s="229"/>
      <c r="I178" s="243" t="s">
        <v>115</v>
      </c>
      <c r="J178" s="207"/>
      <c r="K178" s="207"/>
      <c r="L178" s="207"/>
      <c r="M178" s="207"/>
      <c r="N178" s="207"/>
      <c r="O178" s="207"/>
      <c r="P178" s="207"/>
      <c r="Q178" s="207"/>
      <c r="R178" s="207"/>
      <c r="S178" s="207"/>
      <c r="T178" s="207"/>
      <c r="U178" s="207"/>
      <c r="V178" s="207"/>
      <c r="W178" s="207"/>
      <c r="X178" s="207"/>
      <c r="Y178" s="207"/>
      <c r="Z178" s="207"/>
      <c r="AA178" s="207"/>
      <c r="AB178" s="207"/>
      <c r="AC178" s="207"/>
      <c r="AD178" s="207"/>
      <c r="AE178" s="207" t="s">
        <v>116</v>
      </c>
      <c r="AF178" s="207">
        <v>99</v>
      </c>
      <c r="AG178" s="207"/>
      <c r="AH178" s="207"/>
      <c r="AI178" s="207"/>
      <c r="AJ178" s="207"/>
      <c r="AK178" s="207"/>
      <c r="AL178" s="207"/>
      <c r="AM178" s="207">
        <v>15</v>
      </c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>
      <c r="A179" s="239" t="s">
        <v>110</v>
      </c>
      <c r="B179" s="219" t="s">
        <v>91</v>
      </c>
      <c r="C179" s="231" t="s">
        <v>92</v>
      </c>
      <c r="D179" s="222"/>
      <c r="E179" s="224"/>
      <c r="F179" s="303">
        <f>SUM(G180:G198)</f>
        <v>0</v>
      </c>
      <c r="G179" s="304"/>
      <c r="H179" s="226"/>
      <c r="I179" s="242"/>
      <c r="AE179" t="s">
        <v>111</v>
      </c>
    </row>
    <row r="180" spans="1:60" outlineLevel="1">
      <c r="A180" s="240">
        <v>121</v>
      </c>
      <c r="B180" s="220" t="s">
        <v>481</v>
      </c>
      <c r="C180" s="232" t="s">
        <v>482</v>
      </c>
      <c r="D180" s="223" t="s">
        <v>463</v>
      </c>
      <c r="E180" s="225">
        <v>1</v>
      </c>
      <c r="F180" s="227"/>
      <c r="G180" s="228">
        <f>ROUND(E180*F180,2)</f>
        <v>0</v>
      </c>
      <c r="H180" s="229"/>
      <c r="I180" s="243" t="s">
        <v>115</v>
      </c>
      <c r="J180" s="207"/>
      <c r="K180" s="207"/>
      <c r="L180" s="207"/>
      <c r="M180" s="207"/>
      <c r="N180" s="207"/>
      <c r="O180" s="207"/>
      <c r="P180" s="207"/>
      <c r="Q180" s="207"/>
      <c r="R180" s="207"/>
      <c r="S180" s="207"/>
      <c r="T180" s="207"/>
      <c r="U180" s="207"/>
      <c r="V180" s="207"/>
      <c r="W180" s="207"/>
      <c r="X180" s="207"/>
      <c r="Y180" s="207"/>
      <c r="Z180" s="207"/>
      <c r="AA180" s="207"/>
      <c r="AB180" s="207"/>
      <c r="AC180" s="207"/>
      <c r="AD180" s="207"/>
      <c r="AE180" s="207" t="s">
        <v>116</v>
      </c>
      <c r="AF180" s="207">
        <v>99</v>
      </c>
      <c r="AG180" s="207"/>
      <c r="AH180" s="207"/>
      <c r="AI180" s="207"/>
      <c r="AJ180" s="207"/>
      <c r="AK180" s="207"/>
      <c r="AL180" s="207"/>
      <c r="AM180" s="207">
        <v>15</v>
      </c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>
      <c r="A181" s="241"/>
      <c r="B181" s="221"/>
      <c r="C181" s="298" t="s">
        <v>483</v>
      </c>
      <c r="D181" s="299"/>
      <c r="E181" s="300"/>
      <c r="F181" s="301"/>
      <c r="G181" s="302"/>
      <c r="H181" s="229"/>
      <c r="I181" s="243"/>
      <c r="J181" s="207"/>
      <c r="K181" s="207"/>
      <c r="L181" s="207"/>
      <c r="M181" s="207"/>
      <c r="N181" s="207"/>
      <c r="O181" s="207"/>
      <c r="P181" s="207"/>
      <c r="Q181" s="207"/>
      <c r="R181" s="207"/>
      <c r="S181" s="207"/>
      <c r="T181" s="207"/>
      <c r="U181" s="207"/>
      <c r="V181" s="207"/>
      <c r="W181" s="207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/>
      <c r="AH181" s="207"/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12" t="str">
        <f>C181</f>
        <v>Náklady spojené s účastí zhotovitele na předání a převzetí staveniště.</v>
      </c>
      <c r="BB181" s="207"/>
      <c r="BC181" s="207"/>
      <c r="BD181" s="207"/>
      <c r="BE181" s="207"/>
      <c r="BF181" s="207"/>
      <c r="BG181" s="207"/>
      <c r="BH181" s="207"/>
    </row>
    <row r="182" spans="1:60" outlineLevel="1">
      <c r="A182" s="240">
        <v>122</v>
      </c>
      <c r="B182" s="220" t="s">
        <v>484</v>
      </c>
      <c r="C182" s="232" t="s">
        <v>485</v>
      </c>
      <c r="D182" s="223" t="s">
        <v>463</v>
      </c>
      <c r="E182" s="225">
        <v>1</v>
      </c>
      <c r="F182" s="227"/>
      <c r="G182" s="228">
        <f>ROUND(E182*F182,2)</f>
        <v>0</v>
      </c>
      <c r="H182" s="229"/>
      <c r="I182" s="243" t="s">
        <v>115</v>
      </c>
      <c r="J182" s="207"/>
      <c r="K182" s="207"/>
      <c r="L182" s="207"/>
      <c r="M182" s="207"/>
      <c r="N182" s="207"/>
      <c r="O182" s="207"/>
      <c r="P182" s="207"/>
      <c r="Q182" s="207"/>
      <c r="R182" s="207"/>
      <c r="S182" s="207"/>
      <c r="T182" s="207"/>
      <c r="U182" s="207"/>
      <c r="V182" s="207"/>
      <c r="W182" s="207"/>
      <c r="X182" s="207"/>
      <c r="Y182" s="207"/>
      <c r="Z182" s="207"/>
      <c r="AA182" s="207"/>
      <c r="AB182" s="207"/>
      <c r="AC182" s="207"/>
      <c r="AD182" s="207"/>
      <c r="AE182" s="207" t="s">
        <v>116</v>
      </c>
      <c r="AF182" s="207">
        <v>99</v>
      </c>
      <c r="AG182" s="207"/>
      <c r="AH182" s="207"/>
      <c r="AI182" s="207"/>
      <c r="AJ182" s="207"/>
      <c r="AK182" s="207"/>
      <c r="AL182" s="207"/>
      <c r="AM182" s="207">
        <v>15</v>
      </c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>
      <c r="A183" s="241"/>
      <c r="B183" s="221"/>
      <c r="C183" s="298" t="s">
        <v>486</v>
      </c>
      <c r="D183" s="299"/>
      <c r="E183" s="300"/>
      <c r="F183" s="301"/>
      <c r="G183" s="302"/>
      <c r="H183" s="229"/>
      <c r="I183" s="243"/>
      <c r="J183" s="207"/>
      <c r="K183" s="207"/>
      <c r="L183" s="207"/>
      <c r="M183" s="207"/>
      <c r="N183" s="207"/>
      <c r="O183" s="207"/>
      <c r="P183" s="207"/>
      <c r="Q183" s="207"/>
      <c r="R183" s="207"/>
      <c r="S183" s="207"/>
      <c r="T183" s="207"/>
      <c r="U183" s="207"/>
      <c r="V183" s="207"/>
      <c r="W183" s="207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/>
      <c r="AH183" s="207"/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12" t="str">
        <f>C183</f>
        <v>Náklady na vyhotovení dokumentace skutečného provedení stavby a její předání objednateli v požadované formě a požadovaném počtu.</v>
      </c>
      <c r="BB183" s="207"/>
      <c r="BC183" s="207"/>
      <c r="BD183" s="207"/>
      <c r="BE183" s="207"/>
      <c r="BF183" s="207"/>
      <c r="BG183" s="207"/>
      <c r="BH183" s="207"/>
    </row>
    <row r="184" spans="1:60" ht="22.5" outlineLevel="1">
      <c r="A184" s="240">
        <v>123</v>
      </c>
      <c r="B184" s="220" t="s">
        <v>487</v>
      </c>
      <c r="C184" s="232" t="s">
        <v>488</v>
      </c>
      <c r="D184" s="223" t="s">
        <v>114</v>
      </c>
      <c r="E184" s="225">
        <v>1</v>
      </c>
      <c r="F184" s="227"/>
      <c r="G184" s="228">
        <f>ROUND(E184*F184,2)</f>
        <v>0</v>
      </c>
      <c r="H184" s="229"/>
      <c r="I184" s="243" t="s">
        <v>115</v>
      </c>
      <c r="J184" s="207"/>
      <c r="K184" s="207"/>
      <c r="L184" s="207"/>
      <c r="M184" s="207"/>
      <c r="N184" s="207"/>
      <c r="O184" s="207"/>
      <c r="P184" s="207"/>
      <c r="Q184" s="207"/>
      <c r="R184" s="207"/>
      <c r="S184" s="207"/>
      <c r="T184" s="207"/>
      <c r="U184" s="207"/>
      <c r="V184" s="207"/>
      <c r="W184" s="207"/>
      <c r="X184" s="207"/>
      <c r="Y184" s="207"/>
      <c r="Z184" s="207"/>
      <c r="AA184" s="207"/>
      <c r="AB184" s="207"/>
      <c r="AC184" s="207"/>
      <c r="AD184" s="207"/>
      <c r="AE184" s="207" t="s">
        <v>116</v>
      </c>
      <c r="AF184" s="207">
        <v>99</v>
      </c>
      <c r="AG184" s="207"/>
      <c r="AH184" s="207"/>
      <c r="AI184" s="207"/>
      <c r="AJ184" s="207"/>
      <c r="AK184" s="207"/>
      <c r="AL184" s="207"/>
      <c r="AM184" s="207">
        <v>15</v>
      </c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>
      <c r="A185" s="240">
        <v>124</v>
      </c>
      <c r="B185" s="220" t="s">
        <v>489</v>
      </c>
      <c r="C185" s="232" t="s">
        <v>490</v>
      </c>
      <c r="D185" s="223" t="s">
        <v>114</v>
      </c>
      <c r="E185" s="225">
        <v>1</v>
      </c>
      <c r="F185" s="227"/>
      <c r="G185" s="228">
        <f>ROUND(E185*F185,2)</f>
        <v>0</v>
      </c>
      <c r="H185" s="229"/>
      <c r="I185" s="243" t="s">
        <v>115</v>
      </c>
      <c r="J185" s="207"/>
      <c r="K185" s="207"/>
      <c r="L185" s="207"/>
      <c r="M185" s="207"/>
      <c r="N185" s="207"/>
      <c r="O185" s="207"/>
      <c r="P185" s="207"/>
      <c r="Q185" s="207"/>
      <c r="R185" s="207"/>
      <c r="S185" s="207"/>
      <c r="T185" s="207"/>
      <c r="U185" s="207"/>
      <c r="V185" s="207"/>
      <c r="W185" s="207"/>
      <c r="X185" s="207"/>
      <c r="Y185" s="207"/>
      <c r="Z185" s="207"/>
      <c r="AA185" s="207"/>
      <c r="AB185" s="207"/>
      <c r="AC185" s="207"/>
      <c r="AD185" s="207"/>
      <c r="AE185" s="207" t="s">
        <v>116</v>
      </c>
      <c r="AF185" s="207">
        <v>99</v>
      </c>
      <c r="AG185" s="207"/>
      <c r="AH185" s="207"/>
      <c r="AI185" s="207"/>
      <c r="AJ185" s="207"/>
      <c r="AK185" s="207"/>
      <c r="AL185" s="207"/>
      <c r="AM185" s="207">
        <v>15</v>
      </c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ht="22.5" outlineLevel="1">
      <c r="A186" s="240">
        <v>125</v>
      </c>
      <c r="B186" s="220" t="s">
        <v>491</v>
      </c>
      <c r="C186" s="232" t="s">
        <v>492</v>
      </c>
      <c r="D186" s="223" t="s">
        <v>114</v>
      </c>
      <c r="E186" s="225">
        <v>1</v>
      </c>
      <c r="F186" s="227"/>
      <c r="G186" s="228">
        <f>ROUND(E186*F186,2)</f>
        <v>0</v>
      </c>
      <c r="H186" s="229"/>
      <c r="I186" s="243" t="s">
        <v>115</v>
      </c>
      <c r="J186" s="207"/>
      <c r="K186" s="207"/>
      <c r="L186" s="207"/>
      <c r="M186" s="207"/>
      <c r="N186" s="207"/>
      <c r="O186" s="207"/>
      <c r="P186" s="207"/>
      <c r="Q186" s="207"/>
      <c r="R186" s="207"/>
      <c r="S186" s="207"/>
      <c r="T186" s="207"/>
      <c r="U186" s="207"/>
      <c r="V186" s="207"/>
      <c r="W186" s="207"/>
      <c r="X186" s="207"/>
      <c r="Y186" s="207"/>
      <c r="Z186" s="207"/>
      <c r="AA186" s="207"/>
      <c r="AB186" s="207"/>
      <c r="AC186" s="207"/>
      <c r="AD186" s="207"/>
      <c r="AE186" s="207" t="s">
        <v>116</v>
      </c>
      <c r="AF186" s="207">
        <v>99</v>
      </c>
      <c r="AG186" s="207"/>
      <c r="AH186" s="207"/>
      <c r="AI186" s="207"/>
      <c r="AJ186" s="207"/>
      <c r="AK186" s="207"/>
      <c r="AL186" s="207"/>
      <c r="AM186" s="207">
        <v>15</v>
      </c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ht="22.5" outlineLevel="1">
      <c r="A187" s="240">
        <v>126</v>
      </c>
      <c r="B187" s="220" t="s">
        <v>493</v>
      </c>
      <c r="C187" s="232" t="s">
        <v>494</v>
      </c>
      <c r="D187" s="223" t="s">
        <v>114</v>
      </c>
      <c r="E187" s="225">
        <v>1</v>
      </c>
      <c r="F187" s="227"/>
      <c r="G187" s="228">
        <f>ROUND(E187*F187,2)</f>
        <v>0</v>
      </c>
      <c r="H187" s="229"/>
      <c r="I187" s="243" t="s">
        <v>115</v>
      </c>
      <c r="J187" s="207"/>
      <c r="K187" s="207"/>
      <c r="L187" s="207"/>
      <c r="M187" s="207"/>
      <c r="N187" s="207"/>
      <c r="O187" s="207"/>
      <c r="P187" s="207"/>
      <c r="Q187" s="207"/>
      <c r="R187" s="207"/>
      <c r="S187" s="207"/>
      <c r="T187" s="207"/>
      <c r="U187" s="207"/>
      <c r="V187" s="207"/>
      <c r="W187" s="207"/>
      <c r="X187" s="207"/>
      <c r="Y187" s="207"/>
      <c r="Z187" s="207"/>
      <c r="AA187" s="207"/>
      <c r="AB187" s="207"/>
      <c r="AC187" s="207"/>
      <c r="AD187" s="207"/>
      <c r="AE187" s="207" t="s">
        <v>116</v>
      </c>
      <c r="AF187" s="207">
        <v>99</v>
      </c>
      <c r="AG187" s="207"/>
      <c r="AH187" s="207"/>
      <c r="AI187" s="207"/>
      <c r="AJ187" s="207"/>
      <c r="AK187" s="207"/>
      <c r="AL187" s="207"/>
      <c r="AM187" s="207">
        <v>15</v>
      </c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ht="33.75" outlineLevel="1">
      <c r="A188" s="240">
        <v>127</v>
      </c>
      <c r="B188" s="220" t="s">
        <v>495</v>
      </c>
      <c r="C188" s="232" t="s">
        <v>496</v>
      </c>
      <c r="D188" s="223" t="s">
        <v>114</v>
      </c>
      <c r="E188" s="225">
        <v>1</v>
      </c>
      <c r="F188" s="227"/>
      <c r="G188" s="228">
        <f>ROUND(E188*F188,2)</f>
        <v>0</v>
      </c>
      <c r="H188" s="229"/>
      <c r="I188" s="243" t="s">
        <v>115</v>
      </c>
      <c r="J188" s="207"/>
      <c r="K188" s="207"/>
      <c r="L188" s="207"/>
      <c r="M188" s="207"/>
      <c r="N188" s="207"/>
      <c r="O188" s="207"/>
      <c r="P188" s="207"/>
      <c r="Q188" s="207"/>
      <c r="R188" s="207"/>
      <c r="S188" s="207"/>
      <c r="T188" s="207"/>
      <c r="U188" s="207"/>
      <c r="V188" s="207"/>
      <c r="W188" s="207"/>
      <c r="X188" s="207"/>
      <c r="Y188" s="207"/>
      <c r="Z188" s="207"/>
      <c r="AA188" s="207"/>
      <c r="AB188" s="207"/>
      <c r="AC188" s="207"/>
      <c r="AD188" s="207"/>
      <c r="AE188" s="207" t="s">
        <v>116</v>
      </c>
      <c r="AF188" s="207">
        <v>99</v>
      </c>
      <c r="AG188" s="207"/>
      <c r="AH188" s="207"/>
      <c r="AI188" s="207"/>
      <c r="AJ188" s="207"/>
      <c r="AK188" s="207"/>
      <c r="AL188" s="207"/>
      <c r="AM188" s="207">
        <v>15</v>
      </c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outlineLevel="1">
      <c r="A189" s="241"/>
      <c r="B189" s="221"/>
      <c r="C189" s="298" t="s">
        <v>497</v>
      </c>
      <c r="D189" s="299"/>
      <c r="E189" s="300"/>
      <c r="F189" s="301"/>
      <c r="G189" s="302"/>
      <c r="H189" s="229"/>
      <c r="I189" s="243"/>
      <c r="J189" s="207"/>
      <c r="K189" s="207"/>
      <c r="L189" s="207"/>
      <c r="M189" s="207"/>
      <c r="N189" s="207"/>
      <c r="O189" s="207"/>
      <c r="P189" s="207"/>
      <c r="Q189" s="207"/>
      <c r="R189" s="207"/>
      <c r="S189" s="207"/>
      <c r="T189" s="207"/>
      <c r="U189" s="207"/>
      <c r="V189" s="207"/>
      <c r="W189" s="207"/>
      <c r="X189" s="207"/>
      <c r="Y189" s="207"/>
      <c r="Z189" s="207"/>
      <c r="AA189" s="207"/>
      <c r="AB189" s="207"/>
      <c r="AC189" s="207"/>
      <c r="AD189" s="207"/>
      <c r="AE189" s="207"/>
      <c r="AF189" s="207"/>
      <c r="AG189" s="207"/>
      <c r="AH189" s="207"/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12" t="str">
        <f>C189</f>
        <v>úprav</v>
      </c>
      <c r="BB189" s="207"/>
      <c r="BC189" s="207"/>
      <c r="BD189" s="207"/>
      <c r="BE189" s="207"/>
      <c r="BF189" s="207"/>
      <c r="BG189" s="207"/>
      <c r="BH189" s="207"/>
    </row>
    <row r="190" spans="1:60" ht="22.5" outlineLevel="1">
      <c r="A190" s="240">
        <v>128</v>
      </c>
      <c r="B190" s="220" t="s">
        <v>498</v>
      </c>
      <c r="C190" s="232" t="s">
        <v>499</v>
      </c>
      <c r="D190" s="223" t="s">
        <v>114</v>
      </c>
      <c r="E190" s="225">
        <v>1</v>
      </c>
      <c r="F190" s="227"/>
      <c r="G190" s="228">
        <f t="shared" ref="G190:G198" si="6">ROUND(E190*F190,2)</f>
        <v>0</v>
      </c>
      <c r="H190" s="229"/>
      <c r="I190" s="243" t="s">
        <v>115</v>
      </c>
      <c r="J190" s="207"/>
      <c r="K190" s="207"/>
      <c r="L190" s="207"/>
      <c r="M190" s="207"/>
      <c r="N190" s="207"/>
      <c r="O190" s="207"/>
      <c r="P190" s="207"/>
      <c r="Q190" s="207"/>
      <c r="R190" s="207"/>
      <c r="S190" s="207"/>
      <c r="T190" s="207"/>
      <c r="U190" s="207"/>
      <c r="V190" s="207"/>
      <c r="W190" s="207"/>
      <c r="X190" s="207"/>
      <c r="Y190" s="207"/>
      <c r="Z190" s="207"/>
      <c r="AA190" s="207"/>
      <c r="AB190" s="207"/>
      <c r="AC190" s="207"/>
      <c r="AD190" s="207"/>
      <c r="AE190" s="207" t="s">
        <v>116</v>
      </c>
      <c r="AF190" s="207">
        <v>99</v>
      </c>
      <c r="AG190" s="207"/>
      <c r="AH190" s="207"/>
      <c r="AI190" s="207"/>
      <c r="AJ190" s="207"/>
      <c r="AK190" s="207"/>
      <c r="AL190" s="207"/>
      <c r="AM190" s="207">
        <v>15</v>
      </c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ht="22.5" outlineLevel="1">
      <c r="A191" s="240">
        <v>129</v>
      </c>
      <c r="B191" s="220" t="s">
        <v>500</v>
      </c>
      <c r="C191" s="232" t="s">
        <v>501</v>
      </c>
      <c r="D191" s="223" t="s">
        <v>114</v>
      </c>
      <c r="E191" s="225">
        <v>1</v>
      </c>
      <c r="F191" s="227"/>
      <c r="G191" s="228">
        <f t="shared" si="6"/>
        <v>0</v>
      </c>
      <c r="H191" s="229"/>
      <c r="I191" s="243" t="s">
        <v>115</v>
      </c>
      <c r="J191" s="207"/>
      <c r="K191" s="207"/>
      <c r="L191" s="207"/>
      <c r="M191" s="207"/>
      <c r="N191" s="207"/>
      <c r="O191" s="207"/>
      <c r="P191" s="207"/>
      <c r="Q191" s="207"/>
      <c r="R191" s="207"/>
      <c r="S191" s="207"/>
      <c r="T191" s="207"/>
      <c r="U191" s="207"/>
      <c r="V191" s="207"/>
      <c r="W191" s="207"/>
      <c r="X191" s="207"/>
      <c r="Y191" s="207"/>
      <c r="Z191" s="207"/>
      <c r="AA191" s="207"/>
      <c r="AB191" s="207"/>
      <c r="AC191" s="207"/>
      <c r="AD191" s="207"/>
      <c r="AE191" s="207" t="s">
        <v>116</v>
      </c>
      <c r="AF191" s="207">
        <v>99</v>
      </c>
      <c r="AG191" s="207"/>
      <c r="AH191" s="207"/>
      <c r="AI191" s="207"/>
      <c r="AJ191" s="207"/>
      <c r="AK191" s="207"/>
      <c r="AL191" s="207"/>
      <c r="AM191" s="207">
        <v>15</v>
      </c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ht="22.5" outlineLevel="1">
      <c r="A192" s="240">
        <v>130</v>
      </c>
      <c r="B192" s="220" t="s">
        <v>502</v>
      </c>
      <c r="C192" s="232" t="s">
        <v>503</v>
      </c>
      <c r="D192" s="223" t="s">
        <v>114</v>
      </c>
      <c r="E192" s="225">
        <v>1</v>
      </c>
      <c r="F192" s="227"/>
      <c r="G192" s="228">
        <f t="shared" si="6"/>
        <v>0</v>
      </c>
      <c r="H192" s="229"/>
      <c r="I192" s="243" t="s">
        <v>115</v>
      </c>
      <c r="J192" s="207"/>
      <c r="K192" s="207"/>
      <c r="L192" s="207"/>
      <c r="M192" s="207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/>
      <c r="AD192" s="207"/>
      <c r="AE192" s="207" t="s">
        <v>116</v>
      </c>
      <c r="AF192" s="207">
        <v>99</v>
      </c>
      <c r="AG192" s="207"/>
      <c r="AH192" s="207"/>
      <c r="AI192" s="207"/>
      <c r="AJ192" s="207"/>
      <c r="AK192" s="207"/>
      <c r="AL192" s="207"/>
      <c r="AM192" s="207">
        <v>15</v>
      </c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>
      <c r="A193" s="240">
        <v>131</v>
      </c>
      <c r="B193" s="220" t="s">
        <v>504</v>
      </c>
      <c r="C193" s="232" t="s">
        <v>505</v>
      </c>
      <c r="D193" s="223" t="s">
        <v>114</v>
      </c>
      <c r="E193" s="225">
        <v>1</v>
      </c>
      <c r="F193" s="227"/>
      <c r="G193" s="228">
        <f t="shared" si="6"/>
        <v>0</v>
      </c>
      <c r="H193" s="229"/>
      <c r="I193" s="243" t="s">
        <v>115</v>
      </c>
      <c r="J193" s="207"/>
      <c r="K193" s="207"/>
      <c r="L193" s="207"/>
      <c r="M193" s="207"/>
      <c r="N193" s="207"/>
      <c r="O193" s="207"/>
      <c r="P193" s="207"/>
      <c r="Q193" s="207"/>
      <c r="R193" s="207"/>
      <c r="S193" s="207"/>
      <c r="T193" s="207"/>
      <c r="U193" s="207"/>
      <c r="V193" s="207"/>
      <c r="W193" s="207"/>
      <c r="X193" s="207"/>
      <c r="Y193" s="207"/>
      <c r="Z193" s="207"/>
      <c r="AA193" s="207"/>
      <c r="AB193" s="207"/>
      <c r="AC193" s="207"/>
      <c r="AD193" s="207"/>
      <c r="AE193" s="207" t="s">
        <v>116</v>
      </c>
      <c r="AF193" s="207">
        <v>99</v>
      </c>
      <c r="AG193" s="207"/>
      <c r="AH193" s="207"/>
      <c r="AI193" s="207"/>
      <c r="AJ193" s="207"/>
      <c r="AK193" s="207"/>
      <c r="AL193" s="207"/>
      <c r="AM193" s="207">
        <v>15</v>
      </c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>
      <c r="A194" s="240">
        <v>132</v>
      </c>
      <c r="B194" s="220" t="s">
        <v>506</v>
      </c>
      <c r="C194" s="232" t="s">
        <v>507</v>
      </c>
      <c r="D194" s="223" t="s">
        <v>114</v>
      </c>
      <c r="E194" s="225">
        <v>1</v>
      </c>
      <c r="F194" s="227"/>
      <c r="G194" s="228">
        <f t="shared" si="6"/>
        <v>0</v>
      </c>
      <c r="H194" s="229"/>
      <c r="I194" s="243" t="s">
        <v>115</v>
      </c>
      <c r="J194" s="207"/>
      <c r="K194" s="207"/>
      <c r="L194" s="207"/>
      <c r="M194" s="207"/>
      <c r="N194" s="207"/>
      <c r="O194" s="207"/>
      <c r="P194" s="207"/>
      <c r="Q194" s="207"/>
      <c r="R194" s="207"/>
      <c r="S194" s="207"/>
      <c r="T194" s="207"/>
      <c r="U194" s="207"/>
      <c r="V194" s="207"/>
      <c r="W194" s="207"/>
      <c r="X194" s="207"/>
      <c r="Y194" s="207"/>
      <c r="Z194" s="207"/>
      <c r="AA194" s="207"/>
      <c r="AB194" s="207"/>
      <c r="AC194" s="207"/>
      <c r="AD194" s="207"/>
      <c r="AE194" s="207" t="s">
        <v>116</v>
      </c>
      <c r="AF194" s="207">
        <v>99</v>
      </c>
      <c r="AG194" s="207"/>
      <c r="AH194" s="207"/>
      <c r="AI194" s="207"/>
      <c r="AJ194" s="207"/>
      <c r="AK194" s="207"/>
      <c r="AL194" s="207"/>
      <c r="AM194" s="207">
        <v>15</v>
      </c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ht="22.5" outlineLevel="1">
      <c r="A195" s="240">
        <v>133</v>
      </c>
      <c r="B195" s="220" t="s">
        <v>508</v>
      </c>
      <c r="C195" s="232" t="s">
        <v>509</v>
      </c>
      <c r="D195" s="223" t="s">
        <v>114</v>
      </c>
      <c r="E195" s="225">
        <v>1</v>
      </c>
      <c r="F195" s="227"/>
      <c r="G195" s="228">
        <f t="shared" si="6"/>
        <v>0</v>
      </c>
      <c r="H195" s="229"/>
      <c r="I195" s="243" t="s">
        <v>115</v>
      </c>
      <c r="J195" s="207"/>
      <c r="K195" s="207"/>
      <c r="L195" s="207"/>
      <c r="M195" s="207"/>
      <c r="N195" s="207"/>
      <c r="O195" s="207"/>
      <c r="P195" s="207"/>
      <c r="Q195" s="207"/>
      <c r="R195" s="207"/>
      <c r="S195" s="207"/>
      <c r="T195" s="207"/>
      <c r="U195" s="207"/>
      <c r="V195" s="207"/>
      <c r="W195" s="207"/>
      <c r="X195" s="207"/>
      <c r="Y195" s="207"/>
      <c r="Z195" s="207"/>
      <c r="AA195" s="207"/>
      <c r="AB195" s="207"/>
      <c r="AC195" s="207"/>
      <c r="AD195" s="207"/>
      <c r="AE195" s="207" t="s">
        <v>116</v>
      </c>
      <c r="AF195" s="207">
        <v>99</v>
      </c>
      <c r="AG195" s="207"/>
      <c r="AH195" s="207"/>
      <c r="AI195" s="207"/>
      <c r="AJ195" s="207"/>
      <c r="AK195" s="207"/>
      <c r="AL195" s="207"/>
      <c r="AM195" s="207">
        <v>15</v>
      </c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>
      <c r="A196" s="240">
        <v>134</v>
      </c>
      <c r="B196" s="220" t="s">
        <v>510</v>
      </c>
      <c r="C196" s="232" t="s">
        <v>511</v>
      </c>
      <c r="D196" s="223" t="s">
        <v>114</v>
      </c>
      <c r="E196" s="225">
        <v>1</v>
      </c>
      <c r="F196" s="227"/>
      <c r="G196" s="228">
        <f t="shared" si="6"/>
        <v>0</v>
      </c>
      <c r="H196" s="229"/>
      <c r="I196" s="243" t="s">
        <v>115</v>
      </c>
      <c r="J196" s="207"/>
      <c r="K196" s="207"/>
      <c r="L196" s="207"/>
      <c r="M196" s="207"/>
      <c r="N196" s="207"/>
      <c r="O196" s="207"/>
      <c r="P196" s="207"/>
      <c r="Q196" s="207"/>
      <c r="R196" s="207"/>
      <c r="S196" s="207"/>
      <c r="T196" s="207"/>
      <c r="U196" s="207"/>
      <c r="V196" s="207"/>
      <c r="W196" s="207"/>
      <c r="X196" s="207"/>
      <c r="Y196" s="207"/>
      <c r="Z196" s="207"/>
      <c r="AA196" s="207"/>
      <c r="AB196" s="207"/>
      <c r="AC196" s="207"/>
      <c r="AD196" s="207"/>
      <c r="AE196" s="207" t="s">
        <v>116</v>
      </c>
      <c r="AF196" s="207">
        <v>99</v>
      </c>
      <c r="AG196" s="207"/>
      <c r="AH196" s="207"/>
      <c r="AI196" s="207"/>
      <c r="AJ196" s="207"/>
      <c r="AK196" s="207"/>
      <c r="AL196" s="207"/>
      <c r="AM196" s="207">
        <v>15</v>
      </c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>
      <c r="A197" s="240">
        <v>135</v>
      </c>
      <c r="B197" s="220" t="s">
        <v>512</v>
      </c>
      <c r="C197" s="232" t="s">
        <v>513</v>
      </c>
      <c r="D197" s="223" t="s">
        <v>114</v>
      </c>
      <c r="E197" s="225">
        <v>1</v>
      </c>
      <c r="F197" s="227"/>
      <c r="G197" s="228">
        <f t="shared" si="6"/>
        <v>0</v>
      </c>
      <c r="H197" s="229"/>
      <c r="I197" s="243" t="s">
        <v>115</v>
      </c>
      <c r="J197" s="207"/>
      <c r="K197" s="207"/>
      <c r="L197" s="207"/>
      <c r="M197" s="207"/>
      <c r="N197" s="207"/>
      <c r="O197" s="207"/>
      <c r="P197" s="207"/>
      <c r="Q197" s="207"/>
      <c r="R197" s="207"/>
      <c r="S197" s="207"/>
      <c r="T197" s="207"/>
      <c r="U197" s="207"/>
      <c r="V197" s="207"/>
      <c r="W197" s="207"/>
      <c r="X197" s="207"/>
      <c r="Y197" s="207"/>
      <c r="Z197" s="207"/>
      <c r="AA197" s="207"/>
      <c r="AB197" s="207"/>
      <c r="AC197" s="207"/>
      <c r="AD197" s="207"/>
      <c r="AE197" s="207" t="s">
        <v>116</v>
      </c>
      <c r="AF197" s="207">
        <v>99</v>
      </c>
      <c r="AG197" s="207"/>
      <c r="AH197" s="207"/>
      <c r="AI197" s="207"/>
      <c r="AJ197" s="207"/>
      <c r="AK197" s="207"/>
      <c r="AL197" s="207"/>
      <c r="AM197" s="207">
        <v>15</v>
      </c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ht="13.5" outlineLevel="1" thickBot="1">
      <c r="A198" s="249">
        <v>136</v>
      </c>
      <c r="B198" s="250" t="s">
        <v>514</v>
      </c>
      <c r="C198" s="251" t="s">
        <v>515</v>
      </c>
      <c r="D198" s="252" t="s">
        <v>114</v>
      </c>
      <c r="E198" s="253">
        <v>1</v>
      </c>
      <c r="F198" s="254"/>
      <c r="G198" s="255">
        <f t="shared" si="6"/>
        <v>0</v>
      </c>
      <c r="H198" s="256"/>
      <c r="I198" s="257" t="s">
        <v>115</v>
      </c>
      <c r="J198" s="207"/>
      <c r="K198" s="207"/>
      <c r="L198" s="207"/>
      <c r="M198" s="207"/>
      <c r="N198" s="207"/>
      <c r="O198" s="207"/>
      <c r="P198" s="207"/>
      <c r="Q198" s="207"/>
      <c r="R198" s="207"/>
      <c r="S198" s="207"/>
      <c r="T198" s="207"/>
      <c r="U198" s="207"/>
      <c r="V198" s="207"/>
      <c r="W198" s="207"/>
      <c r="X198" s="207"/>
      <c r="Y198" s="207"/>
      <c r="Z198" s="207"/>
      <c r="AA198" s="207"/>
      <c r="AB198" s="207"/>
      <c r="AC198" s="207"/>
      <c r="AD198" s="207"/>
      <c r="AE198" s="207" t="s">
        <v>116</v>
      </c>
      <c r="AF198" s="207">
        <v>99</v>
      </c>
      <c r="AG198" s="207"/>
      <c r="AH198" s="207"/>
      <c r="AI198" s="207"/>
      <c r="AJ198" s="207"/>
      <c r="AK198" s="207"/>
      <c r="AL198" s="207"/>
      <c r="AM198" s="207">
        <v>15</v>
      </c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hidden="1">
      <c r="A199" s="54"/>
      <c r="B199" s="61" t="s">
        <v>230</v>
      </c>
      <c r="C199" s="233" t="s">
        <v>230</v>
      </c>
      <c r="D199" s="210"/>
      <c r="E199" s="208"/>
      <c r="F199" s="208"/>
      <c r="G199" s="208"/>
      <c r="H199" s="208"/>
      <c r="I199" s="209"/>
    </row>
    <row r="200" spans="1:60" hidden="1">
      <c r="A200" s="234"/>
      <c r="B200" s="235" t="s">
        <v>229</v>
      </c>
      <c r="C200" s="236"/>
      <c r="D200" s="237"/>
      <c r="E200" s="234"/>
      <c r="F200" s="234"/>
      <c r="G200" s="238">
        <f>F8+F17+F29+F50+F136+F164+F166+F179</f>
        <v>0</v>
      </c>
      <c r="H200" s="46"/>
      <c r="I200" s="46"/>
      <c r="AN200">
        <v>15</v>
      </c>
      <c r="AO200">
        <v>21</v>
      </c>
    </row>
    <row r="201" spans="1:60">
      <c r="A201" s="46"/>
      <c r="B201" s="230"/>
      <c r="C201" s="230"/>
      <c r="D201" s="186"/>
      <c r="E201" s="46"/>
      <c r="F201" s="46"/>
      <c r="G201" s="46"/>
      <c r="H201" s="46"/>
      <c r="I201" s="46"/>
      <c r="AN201">
        <f>SUMIF(AM8:AM200,AN200,G8:G200)</f>
        <v>0</v>
      </c>
      <c r="AO201">
        <f>SUMIF(AM8:AM200,AO200,G8:G200)</f>
        <v>0</v>
      </c>
    </row>
    <row r="202" spans="1:60">
      <c r="D202" s="185"/>
    </row>
    <row r="203" spans="1:60">
      <c r="D203" s="185"/>
    </row>
    <row r="204" spans="1:60">
      <c r="D204" s="185"/>
    </row>
    <row r="205" spans="1:60">
      <c r="D205" s="185"/>
    </row>
    <row r="206" spans="1:60">
      <c r="D206" s="185"/>
    </row>
    <row r="207" spans="1:60">
      <c r="D207" s="185"/>
    </row>
    <row r="208" spans="1:60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/>
  <mergeCells count="57">
    <mergeCell ref="C37:G37"/>
    <mergeCell ref="A1:G1"/>
    <mergeCell ref="C7:G7"/>
    <mergeCell ref="F8:G8"/>
    <mergeCell ref="F17:G17"/>
    <mergeCell ref="C19:G19"/>
    <mergeCell ref="C21:G21"/>
    <mergeCell ref="C23:G23"/>
    <mergeCell ref="C25:G25"/>
    <mergeCell ref="F29:G29"/>
    <mergeCell ref="C33:G33"/>
    <mergeCell ref="C35:G35"/>
    <mergeCell ref="C66:G66"/>
    <mergeCell ref="C39:G39"/>
    <mergeCell ref="F50:G50"/>
    <mergeCell ref="C53:G53"/>
    <mergeCell ref="C54:G54"/>
    <mergeCell ref="C56:G56"/>
    <mergeCell ref="C57:G57"/>
    <mergeCell ref="C59:G59"/>
    <mergeCell ref="C60:G60"/>
    <mergeCell ref="C62:G62"/>
    <mergeCell ref="C63:G63"/>
    <mergeCell ref="C65:G65"/>
    <mergeCell ref="C85:G85"/>
    <mergeCell ref="C68:G68"/>
    <mergeCell ref="C69:G69"/>
    <mergeCell ref="C71:G71"/>
    <mergeCell ref="C72:G72"/>
    <mergeCell ref="C74:G74"/>
    <mergeCell ref="C75:G75"/>
    <mergeCell ref="C77:G77"/>
    <mergeCell ref="C78:G78"/>
    <mergeCell ref="C80:G80"/>
    <mergeCell ref="C81:G81"/>
    <mergeCell ref="C83:G83"/>
    <mergeCell ref="F164:G164"/>
    <mergeCell ref="C87:G87"/>
    <mergeCell ref="C89:G89"/>
    <mergeCell ref="C91:G91"/>
    <mergeCell ref="C93:G93"/>
    <mergeCell ref="C95:G95"/>
    <mergeCell ref="C97:G97"/>
    <mergeCell ref="C115:G115"/>
    <mergeCell ref="C117:G117"/>
    <mergeCell ref="F136:G136"/>
    <mergeCell ref="C143:G143"/>
    <mergeCell ref="C145:G145"/>
    <mergeCell ref="C181:G181"/>
    <mergeCell ref="C183:G183"/>
    <mergeCell ref="C189:G189"/>
    <mergeCell ref="F166:G166"/>
    <mergeCell ref="C168:G168"/>
    <mergeCell ref="C170:G170"/>
    <mergeCell ref="C172:G172"/>
    <mergeCell ref="C174:G174"/>
    <mergeCell ref="F179:G179"/>
  </mergeCells>
  <pageMargins left="0.59055118110236204" right="0.39370078740157499" top="0.78740157499999996" bottom="0.78740157499999996" header="0.3" footer="0.3"/>
  <pageSetup paperSize="9" orientation="landscape" r:id="rId1"/>
  <rowBreaks count="1" manualBreakCount="1">
    <brk id="17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19</vt:i4>
      </vt:variant>
    </vt:vector>
  </HeadingPairs>
  <TitlesOfParts>
    <vt:vector size="26" baseType="lpstr">
      <vt:lpstr>Uchazeč</vt:lpstr>
      <vt:lpstr>Stavba</vt:lpstr>
      <vt:lpstr>VzorObjekt</vt:lpstr>
      <vt:lpstr>VzorPolozky</vt:lpstr>
      <vt:lpstr>Rekapitulace Objekt 01</vt:lpstr>
      <vt:lpstr>01 01 Pol</vt:lpstr>
      <vt:lpstr>01 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'01 02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2016-07-28T06:50:35Z</dcterms:modified>
</cp:coreProperties>
</file>